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11%" sheetId="1" r:id="rId1"/>
    <sheet name="Sozialstaffel" sheetId="2" r:id="rId2"/>
  </sheets>
  <definedNames/>
  <calcPr fullCalcOnLoad="1"/>
</workbook>
</file>

<file path=xl/sharedStrings.xml><?xml version="1.0" encoding="utf-8"?>
<sst xmlns="http://schemas.openxmlformats.org/spreadsheetml/2006/main" count="58" uniqueCount="41">
  <si>
    <t>1. Kind</t>
  </si>
  <si>
    <t>Haushalt</t>
  </si>
  <si>
    <t>2 Personen</t>
  </si>
  <si>
    <t>3 Personen</t>
  </si>
  <si>
    <t>4 Personen</t>
  </si>
  <si>
    <t>5 Personen</t>
  </si>
  <si>
    <t>2.Kind</t>
  </si>
  <si>
    <t>3.Kind</t>
  </si>
  <si>
    <t>Kostenbeitrag pro Stunde in Euro:</t>
  </si>
  <si>
    <t>Betreuung von 08.00 bis 12.00 Uhr sowie von 13.00 bis 17.00 Uhr</t>
  </si>
  <si>
    <t>4. Kind</t>
  </si>
  <si>
    <t>Mittagessen</t>
  </si>
  <si>
    <t>ab einem Einkommen in Höhe der Einkommensgrenze ( s. Anlage 2) zzgl. …..€</t>
  </si>
  <si>
    <t>ab einem Einkommen in Höhe der  Einkommensgrenze ( s. Anlage 2) zzgl. …..€</t>
  </si>
  <si>
    <t>* nach § 10 Abs. 1 c) dieser Satzung</t>
  </si>
  <si>
    <t>tägliche Teilnahme 50,00€ pro Monat</t>
  </si>
  <si>
    <t>unregelmäßige Teilnahme 2,60€ pro Mahlzeit</t>
  </si>
  <si>
    <t>83% der doppelten Regelbedarfs-
stufe 1 für Hh-Vorstand</t>
  </si>
  <si>
    <t>6 Personen</t>
  </si>
  <si>
    <t xml:space="preserve">Bedarf mtl. </t>
  </si>
  <si>
    <t>70% der Regel-
bedarfsstufe 1
für 1. Hh-Ang.</t>
  </si>
  <si>
    <t>70% der Regel-
bedarfsstufe 1
für 2. Hh-Ang.</t>
  </si>
  <si>
    <t>70% der Regel-
bedarfsstufe 1
für 3. Hh-Ang.</t>
  </si>
  <si>
    <t>70% der Regel-
bedarfsstufe 1.
für 4. Hh-Ang.</t>
  </si>
  <si>
    <t>70% der Regel-
bedarfsstufe 1
für 5. Hh-Ang.</t>
  </si>
  <si>
    <t>Höchstmiete *</t>
  </si>
  <si>
    <t>Heizkosten *</t>
  </si>
  <si>
    <t>[1] mit verpflichtender Teilnahme am Mittagessen</t>
  </si>
  <si>
    <r>
      <t>Betreuung von 08.00 bis 13.00 Uhr sowie von 12.00 bis 17.00 Uhr</t>
    </r>
    <r>
      <rPr>
        <sz val="10"/>
        <rFont val="Arial"/>
        <family val="2"/>
      </rPr>
      <t xml:space="preserve"> [1]</t>
    </r>
  </si>
  <si>
    <r>
      <t>Betreuung von 08.00 bis 15.00 Uhr</t>
    </r>
    <r>
      <rPr>
        <sz val="10"/>
        <rFont val="Arial"/>
        <family val="2"/>
      </rPr>
      <t xml:space="preserve"> [1]</t>
    </r>
  </si>
  <si>
    <r>
      <t xml:space="preserve">Hort Betreuung von 08.00 bis 14.00 Uhr </t>
    </r>
    <r>
      <rPr>
        <sz val="10"/>
        <rFont val="Arial"/>
        <family val="2"/>
      </rPr>
      <t>[1];[2]</t>
    </r>
  </si>
  <si>
    <t>[2] Betrag nach § 3 Abs. 4 dieser Satzung 50,00 Euro pro Woche  (Ferienbetreuung)</t>
  </si>
  <si>
    <t>[3] nur in der Zeit vor 08:00 Uhr und nach 15:00 zusätzlich zu anderen Betreuungszeiten buchbar</t>
  </si>
  <si>
    <t>zusätzliche Betreuungsstunde [3]; [4]</t>
  </si>
  <si>
    <t>jeweils auf einen Euro gerundet</t>
  </si>
  <si>
    <t>Berechnung der Einkommensgrenze nach § 10</t>
  </si>
  <si>
    <t>Elternbeiträge für Kindertagesstätten und Kindertagespflege nach Betreuungsform ab 01.08.2015 in Euro pro Monat</t>
  </si>
  <si>
    <t>[4] Sollte die Öffnungszeit der Einrichtung generell nicht zur vollen, sondern zur halben Stunden beginnen und / oder enden, ist dieses bei der Berechung der zusätzlichen Betreuungstunde zu berücksichtigen</t>
  </si>
  <si>
    <t xml:space="preserve">Anlage 1 </t>
  </si>
  <si>
    <t xml:space="preserve">Anlage 2 </t>
  </si>
  <si>
    <t xml:space="preserve">Bei 7 Personen und mehr wird die Einkommensgrenze für die 7. und für jede weitere Person pauschal um 360,00 Euro erhöht.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</si>
</sst>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.00_);[Red]\(&quot;€&quot;#,##0.00\)"/>
    <numFmt numFmtId="165" formatCode="#,##0.00\ &quot;€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9" fontId="3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Layout" workbookViewId="0" topLeftCell="A18">
      <selection activeCell="A15" sqref="A15"/>
    </sheetView>
  </sheetViews>
  <sheetFormatPr defaultColWidth="11.421875" defaultRowHeight="12.75"/>
  <cols>
    <col min="1" max="1" width="33.8515625" style="0" customWidth="1"/>
    <col min="2" max="2" width="11.140625" style="0" customWidth="1"/>
    <col min="3" max="10" width="15.7109375" style="0" customWidth="1"/>
    <col min="11" max="11" width="10.140625" style="0" customWidth="1"/>
    <col min="12" max="12" width="8.140625" style="0" customWidth="1"/>
    <col min="13" max="13" width="10.7109375" style="0" customWidth="1"/>
    <col min="14" max="14" width="8.421875" style="0" customWidth="1"/>
  </cols>
  <sheetData>
    <row r="1" spans="1:10" ht="12.75">
      <c r="A1" s="1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1" t="s">
        <v>36</v>
      </c>
      <c r="B3" s="1"/>
      <c r="C3" s="4"/>
      <c r="D3" s="4"/>
      <c r="E3" s="4"/>
      <c r="F3" s="4"/>
      <c r="G3" s="4"/>
      <c r="H3" s="4"/>
      <c r="I3" s="4"/>
      <c r="J3" s="4"/>
    </row>
    <row r="4" spans="1:10" ht="12.75">
      <c r="A4" s="4" t="s">
        <v>34</v>
      </c>
      <c r="B4" s="1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1"/>
      <c r="C5" s="4"/>
      <c r="D5" s="4"/>
      <c r="E5" s="4"/>
      <c r="F5" s="4"/>
      <c r="G5" s="4"/>
      <c r="H5" s="4"/>
      <c r="I5" s="4"/>
      <c r="J5" s="4"/>
    </row>
    <row r="6" spans="1:10" ht="12.75">
      <c r="A6" s="4" t="s">
        <v>8</v>
      </c>
      <c r="B6" s="18">
        <v>1.05</v>
      </c>
      <c r="C6" s="4"/>
      <c r="D6" s="4"/>
      <c r="E6" s="4"/>
      <c r="F6" s="4"/>
      <c r="G6" s="4"/>
      <c r="H6" s="4"/>
      <c r="I6" s="4"/>
      <c r="J6" s="4"/>
    </row>
    <row r="7" spans="1:10" ht="12.75">
      <c r="A7" s="19"/>
      <c r="B7" s="1"/>
      <c r="C7" s="4"/>
      <c r="D7" s="4"/>
      <c r="E7" s="4"/>
      <c r="F7" s="4"/>
      <c r="G7" s="4"/>
      <c r="H7" s="4"/>
      <c r="I7" s="4"/>
      <c r="J7" s="4"/>
    </row>
    <row r="8" spans="1:22" ht="66">
      <c r="A8" s="24" t="s">
        <v>12</v>
      </c>
      <c r="B8" s="24"/>
      <c r="C8" s="24" t="s">
        <v>9</v>
      </c>
      <c r="D8" s="24"/>
      <c r="E8" s="24"/>
      <c r="F8" s="25"/>
      <c r="G8" s="24" t="s">
        <v>28</v>
      </c>
      <c r="H8" s="24"/>
      <c r="I8" s="24"/>
      <c r="J8" s="25"/>
      <c r="K8" s="5"/>
      <c r="L8" s="5"/>
      <c r="M8" s="5"/>
      <c r="N8" s="16"/>
      <c r="O8" s="5"/>
      <c r="P8" s="5"/>
      <c r="Q8" s="5"/>
      <c r="R8" s="16"/>
      <c r="S8" s="5"/>
      <c r="T8" s="5"/>
      <c r="U8" s="5"/>
      <c r="V8" s="16"/>
    </row>
    <row r="9" spans="1:22" ht="12.75">
      <c r="A9" s="26"/>
      <c r="B9" s="24"/>
      <c r="C9" s="24" t="s">
        <v>0</v>
      </c>
      <c r="D9" s="24" t="s">
        <v>6</v>
      </c>
      <c r="E9" s="24" t="s">
        <v>7</v>
      </c>
      <c r="F9" s="24" t="s">
        <v>10</v>
      </c>
      <c r="G9" s="24" t="s">
        <v>0</v>
      </c>
      <c r="H9" s="24" t="s">
        <v>6</v>
      </c>
      <c r="I9" s="24" t="s">
        <v>7</v>
      </c>
      <c r="J9" s="24" t="s">
        <v>10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.75">
      <c r="A10" s="27">
        <v>450</v>
      </c>
      <c r="B10" s="28">
        <v>1</v>
      </c>
      <c r="C10" s="29">
        <f>ROUND(B6*4*5*4.33,0)</f>
        <v>91</v>
      </c>
      <c r="D10" s="29">
        <f aca="true" t="shared" si="0" ref="D10:D18">ROUND(C10*75%,0)</f>
        <v>68</v>
      </c>
      <c r="E10" s="29">
        <f aca="true" t="shared" si="1" ref="E10:E18">ROUND(C10*50%,0)</f>
        <v>46</v>
      </c>
      <c r="F10" s="29">
        <f aca="true" t="shared" si="2" ref="F10:F18">ROUND(C10*25%,0)</f>
        <v>23</v>
      </c>
      <c r="G10" s="29">
        <f>ROUND(B6*5*5*4.33,0)</f>
        <v>114</v>
      </c>
      <c r="H10" s="29">
        <f aca="true" t="shared" si="3" ref="H10:H18">ROUND(G10*75%,0)</f>
        <v>86</v>
      </c>
      <c r="I10" s="29">
        <f aca="true" t="shared" si="4" ref="I10:I18">ROUND(G10*50%,0)</f>
        <v>57</v>
      </c>
      <c r="J10" s="29">
        <f>ROUND(G10*25%,0)</f>
        <v>29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27">
        <v>400</v>
      </c>
      <c r="B11" s="28">
        <v>0.9</v>
      </c>
      <c r="C11" s="29">
        <f aca="true" t="shared" si="5" ref="C11:C18">ROUND($C$10*B11,0)</f>
        <v>82</v>
      </c>
      <c r="D11" s="29">
        <f t="shared" si="0"/>
        <v>62</v>
      </c>
      <c r="E11" s="29">
        <f t="shared" si="1"/>
        <v>41</v>
      </c>
      <c r="F11" s="29">
        <f t="shared" si="2"/>
        <v>21</v>
      </c>
      <c r="G11" s="29">
        <f aca="true" t="shared" si="6" ref="G11:G18">ROUND($G$10*B11,0)</f>
        <v>103</v>
      </c>
      <c r="H11" s="29">
        <f t="shared" si="3"/>
        <v>77</v>
      </c>
      <c r="I11" s="29">
        <f t="shared" si="4"/>
        <v>52</v>
      </c>
      <c r="J11" s="29">
        <f aca="true" t="shared" si="7" ref="J11:J18">ROUND(G11*25%,0)</f>
        <v>26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27">
        <v>350</v>
      </c>
      <c r="B12" s="28">
        <v>0.8</v>
      </c>
      <c r="C12" s="29">
        <f t="shared" si="5"/>
        <v>73</v>
      </c>
      <c r="D12" s="29">
        <f t="shared" si="0"/>
        <v>55</v>
      </c>
      <c r="E12" s="29">
        <f t="shared" si="1"/>
        <v>37</v>
      </c>
      <c r="F12" s="29">
        <f t="shared" si="2"/>
        <v>18</v>
      </c>
      <c r="G12" s="29">
        <f t="shared" si="6"/>
        <v>91</v>
      </c>
      <c r="H12" s="29">
        <f t="shared" si="3"/>
        <v>68</v>
      </c>
      <c r="I12" s="29">
        <f t="shared" si="4"/>
        <v>46</v>
      </c>
      <c r="J12" s="29">
        <f t="shared" si="7"/>
        <v>23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27">
        <v>300</v>
      </c>
      <c r="B13" s="28">
        <v>0.7</v>
      </c>
      <c r="C13" s="29">
        <f t="shared" si="5"/>
        <v>64</v>
      </c>
      <c r="D13" s="29">
        <f t="shared" si="0"/>
        <v>48</v>
      </c>
      <c r="E13" s="29">
        <f t="shared" si="1"/>
        <v>32</v>
      </c>
      <c r="F13" s="29">
        <f t="shared" si="2"/>
        <v>16</v>
      </c>
      <c r="G13" s="29">
        <f t="shared" si="6"/>
        <v>80</v>
      </c>
      <c r="H13" s="29">
        <f t="shared" si="3"/>
        <v>60</v>
      </c>
      <c r="I13" s="29">
        <f t="shared" si="4"/>
        <v>40</v>
      </c>
      <c r="J13" s="29">
        <f t="shared" si="7"/>
        <v>20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27">
        <v>250</v>
      </c>
      <c r="B14" s="28">
        <v>0.6</v>
      </c>
      <c r="C14" s="29">
        <f t="shared" si="5"/>
        <v>55</v>
      </c>
      <c r="D14" s="29">
        <f t="shared" si="0"/>
        <v>41</v>
      </c>
      <c r="E14" s="29">
        <f t="shared" si="1"/>
        <v>28</v>
      </c>
      <c r="F14" s="29">
        <f t="shared" si="2"/>
        <v>14</v>
      </c>
      <c r="G14" s="29">
        <f t="shared" si="6"/>
        <v>68</v>
      </c>
      <c r="H14" s="29">
        <f t="shared" si="3"/>
        <v>51</v>
      </c>
      <c r="I14" s="29">
        <f t="shared" si="4"/>
        <v>34</v>
      </c>
      <c r="J14" s="29">
        <f t="shared" si="7"/>
        <v>17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27">
        <v>200</v>
      </c>
      <c r="B15" s="28">
        <v>0.5</v>
      </c>
      <c r="C15" s="29">
        <f t="shared" si="5"/>
        <v>46</v>
      </c>
      <c r="D15" s="29">
        <f t="shared" si="0"/>
        <v>35</v>
      </c>
      <c r="E15" s="29">
        <f t="shared" si="1"/>
        <v>23</v>
      </c>
      <c r="F15" s="29">
        <f t="shared" si="2"/>
        <v>12</v>
      </c>
      <c r="G15" s="29">
        <f t="shared" si="6"/>
        <v>57</v>
      </c>
      <c r="H15" s="29">
        <f t="shared" si="3"/>
        <v>43</v>
      </c>
      <c r="I15" s="29">
        <f t="shared" si="4"/>
        <v>29</v>
      </c>
      <c r="J15" s="29">
        <f t="shared" si="7"/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27">
        <v>150</v>
      </c>
      <c r="B16" s="28">
        <v>0.4</v>
      </c>
      <c r="C16" s="29">
        <f t="shared" si="5"/>
        <v>36</v>
      </c>
      <c r="D16" s="29">
        <f t="shared" si="0"/>
        <v>27</v>
      </c>
      <c r="E16" s="29">
        <f t="shared" si="1"/>
        <v>18</v>
      </c>
      <c r="F16" s="29">
        <f t="shared" si="2"/>
        <v>9</v>
      </c>
      <c r="G16" s="29">
        <f t="shared" si="6"/>
        <v>46</v>
      </c>
      <c r="H16" s="29">
        <f t="shared" si="3"/>
        <v>35</v>
      </c>
      <c r="I16" s="29">
        <f t="shared" si="4"/>
        <v>23</v>
      </c>
      <c r="J16" s="29">
        <f t="shared" si="7"/>
        <v>12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27">
        <v>100</v>
      </c>
      <c r="B17" s="28">
        <v>0.3</v>
      </c>
      <c r="C17" s="29">
        <f t="shared" si="5"/>
        <v>27</v>
      </c>
      <c r="D17" s="29">
        <f t="shared" si="0"/>
        <v>20</v>
      </c>
      <c r="E17" s="29">
        <f t="shared" si="1"/>
        <v>14</v>
      </c>
      <c r="F17" s="29">
        <f t="shared" si="2"/>
        <v>7</v>
      </c>
      <c r="G17" s="29">
        <f t="shared" si="6"/>
        <v>34</v>
      </c>
      <c r="H17" s="29">
        <f t="shared" si="3"/>
        <v>26</v>
      </c>
      <c r="I17" s="29">
        <f t="shared" si="4"/>
        <v>17</v>
      </c>
      <c r="J17" s="29">
        <f t="shared" si="7"/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27">
        <v>50</v>
      </c>
      <c r="B18" s="28">
        <v>0.2</v>
      </c>
      <c r="C18" s="29">
        <f t="shared" si="5"/>
        <v>18</v>
      </c>
      <c r="D18" s="29">
        <f t="shared" si="0"/>
        <v>14</v>
      </c>
      <c r="E18" s="29">
        <f t="shared" si="1"/>
        <v>9</v>
      </c>
      <c r="F18" s="29">
        <f t="shared" si="2"/>
        <v>5</v>
      </c>
      <c r="G18" s="29">
        <f t="shared" si="6"/>
        <v>23</v>
      </c>
      <c r="H18" s="29">
        <f t="shared" si="3"/>
        <v>17</v>
      </c>
      <c r="I18" s="29">
        <f t="shared" si="4"/>
        <v>12</v>
      </c>
      <c r="J18" s="29">
        <f t="shared" si="7"/>
        <v>6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15" customFormat="1" ht="12.75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5" customFormat="1" ht="39">
      <c r="A20" s="24" t="s">
        <v>13</v>
      </c>
      <c r="B20" s="24"/>
      <c r="C20" s="24" t="s">
        <v>29</v>
      </c>
      <c r="D20" s="24"/>
      <c r="E20" s="24"/>
      <c r="F20" s="25"/>
      <c r="G20" s="24" t="s">
        <v>30</v>
      </c>
      <c r="H20" s="24"/>
      <c r="I20" s="24"/>
      <c r="J20" s="25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5" customFormat="1" ht="12.75">
      <c r="A21" s="26"/>
      <c r="B21" s="24"/>
      <c r="C21" s="24" t="s">
        <v>0</v>
      </c>
      <c r="D21" s="24" t="s">
        <v>6</v>
      </c>
      <c r="E21" s="24" t="s">
        <v>7</v>
      </c>
      <c r="F21" s="24" t="s">
        <v>10</v>
      </c>
      <c r="G21" s="24" t="s">
        <v>0</v>
      </c>
      <c r="H21" s="24" t="s">
        <v>6</v>
      </c>
      <c r="I21" s="24" t="s">
        <v>7</v>
      </c>
      <c r="J21" s="24" t="s">
        <v>10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s="15" customFormat="1" ht="12.75">
      <c r="A22" s="27">
        <v>450</v>
      </c>
      <c r="B22" s="28">
        <v>1</v>
      </c>
      <c r="C22" s="29">
        <f>ROUND(B6*7*5*4.33,0)</f>
        <v>159</v>
      </c>
      <c r="D22" s="29">
        <f aca="true" t="shared" si="8" ref="D22:D30">ROUND(C22*75%,0)</f>
        <v>119</v>
      </c>
      <c r="E22" s="29">
        <f aca="true" t="shared" si="9" ref="E22:E30">ROUND(C22*50%,0)</f>
        <v>80</v>
      </c>
      <c r="F22" s="29">
        <f aca="true" t="shared" si="10" ref="F22:F30">ROUND(C22*25%,0)</f>
        <v>40</v>
      </c>
      <c r="G22" s="29">
        <f>ROUND(B6*6*5*4.33*50%,0)</f>
        <v>68</v>
      </c>
      <c r="H22" s="29">
        <f aca="true" t="shared" si="11" ref="H22:H30">ROUND(G22*75%,0)</f>
        <v>51</v>
      </c>
      <c r="I22" s="29">
        <f aca="true" t="shared" si="12" ref="I22:I30">ROUND(G22*50%,0)</f>
        <v>34</v>
      </c>
      <c r="J22" s="29">
        <f aca="true" t="shared" si="13" ref="J22:J30">ROUND(G22*25%,0)</f>
        <v>17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15" customFormat="1" ht="12.75">
      <c r="A23" s="27">
        <v>400</v>
      </c>
      <c r="B23" s="28">
        <v>0.9</v>
      </c>
      <c r="C23" s="29">
        <f aca="true" t="shared" si="14" ref="C23:C30">ROUND($C$22*B23,0)</f>
        <v>143</v>
      </c>
      <c r="D23" s="29">
        <f t="shared" si="8"/>
        <v>107</v>
      </c>
      <c r="E23" s="29">
        <f t="shared" si="9"/>
        <v>72</v>
      </c>
      <c r="F23" s="29">
        <f t="shared" si="10"/>
        <v>36</v>
      </c>
      <c r="G23" s="29">
        <f aca="true" t="shared" si="15" ref="G23:G30">ROUND($G$22*B23,0)</f>
        <v>61</v>
      </c>
      <c r="H23" s="29">
        <f t="shared" si="11"/>
        <v>46</v>
      </c>
      <c r="I23" s="29">
        <f t="shared" si="12"/>
        <v>31</v>
      </c>
      <c r="J23" s="29">
        <f t="shared" si="13"/>
        <v>15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15" customFormat="1" ht="12.75">
      <c r="A24" s="27">
        <v>350</v>
      </c>
      <c r="B24" s="28">
        <v>0.8</v>
      </c>
      <c r="C24" s="29">
        <f t="shared" si="14"/>
        <v>127</v>
      </c>
      <c r="D24" s="29">
        <f t="shared" si="8"/>
        <v>95</v>
      </c>
      <c r="E24" s="29">
        <f t="shared" si="9"/>
        <v>64</v>
      </c>
      <c r="F24" s="29">
        <f t="shared" si="10"/>
        <v>32</v>
      </c>
      <c r="G24" s="29">
        <f t="shared" si="15"/>
        <v>54</v>
      </c>
      <c r="H24" s="29">
        <f t="shared" si="11"/>
        <v>41</v>
      </c>
      <c r="I24" s="29">
        <f t="shared" si="12"/>
        <v>27</v>
      </c>
      <c r="J24" s="29">
        <f t="shared" si="13"/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15" customFormat="1" ht="12.75">
      <c r="A25" s="27">
        <v>300</v>
      </c>
      <c r="B25" s="28">
        <v>0.7</v>
      </c>
      <c r="C25" s="29">
        <f t="shared" si="14"/>
        <v>111</v>
      </c>
      <c r="D25" s="29">
        <f t="shared" si="8"/>
        <v>83</v>
      </c>
      <c r="E25" s="29">
        <f t="shared" si="9"/>
        <v>56</v>
      </c>
      <c r="F25" s="29">
        <f t="shared" si="10"/>
        <v>28</v>
      </c>
      <c r="G25" s="29">
        <f t="shared" si="15"/>
        <v>48</v>
      </c>
      <c r="H25" s="29">
        <f t="shared" si="11"/>
        <v>36</v>
      </c>
      <c r="I25" s="29">
        <f t="shared" si="12"/>
        <v>24</v>
      </c>
      <c r="J25" s="29">
        <f t="shared" si="13"/>
        <v>12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15" customFormat="1" ht="13.5" customHeight="1">
      <c r="A26" s="27">
        <v>250</v>
      </c>
      <c r="B26" s="28">
        <v>0.6</v>
      </c>
      <c r="C26" s="29">
        <f t="shared" si="14"/>
        <v>95</v>
      </c>
      <c r="D26" s="29">
        <f t="shared" si="8"/>
        <v>71</v>
      </c>
      <c r="E26" s="29">
        <f t="shared" si="9"/>
        <v>48</v>
      </c>
      <c r="F26" s="29">
        <f t="shared" si="10"/>
        <v>24</v>
      </c>
      <c r="G26" s="29">
        <f t="shared" si="15"/>
        <v>41</v>
      </c>
      <c r="H26" s="29">
        <f t="shared" si="11"/>
        <v>31</v>
      </c>
      <c r="I26" s="29">
        <f t="shared" si="12"/>
        <v>21</v>
      </c>
      <c r="J26" s="29">
        <f t="shared" si="13"/>
        <v>10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13.5" customHeight="1">
      <c r="A27" s="27">
        <v>200</v>
      </c>
      <c r="B27" s="28">
        <v>0.5</v>
      </c>
      <c r="C27" s="29">
        <f t="shared" si="14"/>
        <v>80</v>
      </c>
      <c r="D27" s="29">
        <f t="shared" si="8"/>
        <v>60</v>
      </c>
      <c r="E27" s="29">
        <f t="shared" si="9"/>
        <v>40</v>
      </c>
      <c r="F27" s="29">
        <f t="shared" si="10"/>
        <v>20</v>
      </c>
      <c r="G27" s="29">
        <f t="shared" si="15"/>
        <v>34</v>
      </c>
      <c r="H27" s="29">
        <f t="shared" si="11"/>
        <v>26</v>
      </c>
      <c r="I27" s="29">
        <f t="shared" si="12"/>
        <v>17</v>
      </c>
      <c r="J27" s="29">
        <f t="shared" si="13"/>
        <v>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15" customFormat="1" ht="13.5" customHeight="1">
      <c r="A28" s="27">
        <v>150</v>
      </c>
      <c r="B28" s="28">
        <v>0.4</v>
      </c>
      <c r="C28" s="29">
        <f t="shared" si="14"/>
        <v>64</v>
      </c>
      <c r="D28" s="29">
        <f t="shared" si="8"/>
        <v>48</v>
      </c>
      <c r="E28" s="29">
        <f t="shared" si="9"/>
        <v>32</v>
      </c>
      <c r="F28" s="29">
        <f t="shared" si="10"/>
        <v>16</v>
      </c>
      <c r="G28" s="29">
        <f t="shared" si="15"/>
        <v>27</v>
      </c>
      <c r="H28" s="29">
        <f t="shared" si="11"/>
        <v>20</v>
      </c>
      <c r="I28" s="29">
        <f t="shared" si="12"/>
        <v>14</v>
      </c>
      <c r="J28" s="29">
        <f t="shared" si="13"/>
        <v>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5" customFormat="1" ht="13.5" customHeight="1">
      <c r="A29" s="27">
        <v>100</v>
      </c>
      <c r="B29" s="28">
        <v>0.3</v>
      </c>
      <c r="C29" s="29">
        <f t="shared" si="14"/>
        <v>48</v>
      </c>
      <c r="D29" s="29">
        <f t="shared" si="8"/>
        <v>36</v>
      </c>
      <c r="E29" s="29">
        <f t="shared" si="9"/>
        <v>24</v>
      </c>
      <c r="F29" s="29">
        <f t="shared" si="10"/>
        <v>12</v>
      </c>
      <c r="G29" s="29">
        <f t="shared" si="15"/>
        <v>20</v>
      </c>
      <c r="H29" s="29">
        <f t="shared" si="11"/>
        <v>15</v>
      </c>
      <c r="I29" s="29">
        <f t="shared" si="12"/>
        <v>10</v>
      </c>
      <c r="J29" s="29">
        <f t="shared" si="13"/>
        <v>5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15" customFormat="1" ht="12.75">
      <c r="A30" s="27">
        <v>50</v>
      </c>
      <c r="B30" s="28">
        <v>0.2</v>
      </c>
      <c r="C30" s="29">
        <f t="shared" si="14"/>
        <v>32</v>
      </c>
      <c r="D30" s="29">
        <f t="shared" si="8"/>
        <v>24</v>
      </c>
      <c r="E30" s="29">
        <f t="shared" si="9"/>
        <v>16</v>
      </c>
      <c r="F30" s="29">
        <f t="shared" si="10"/>
        <v>8</v>
      </c>
      <c r="G30" s="29">
        <f t="shared" si="15"/>
        <v>14</v>
      </c>
      <c r="H30" s="29">
        <f t="shared" si="11"/>
        <v>11</v>
      </c>
      <c r="I30" s="29">
        <f t="shared" si="12"/>
        <v>7</v>
      </c>
      <c r="J30" s="29">
        <f t="shared" si="13"/>
        <v>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5" customFormat="1" ht="12.75">
      <c r="A31" s="6"/>
      <c r="B31" s="7"/>
      <c r="C31" s="20"/>
      <c r="D31" s="20"/>
      <c r="E31" s="20"/>
      <c r="F31" s="20"/>
      <c r="G31" s="20"/>
      <c r="H31" s="20"/>
      <c r="I31" s="20"/>
      <c r="J31" s="2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s="15" customFormat="1" ht="12.75">
      <c r="A32" s="8"/>
      <c r="B32" s="9"/>
      <c r="C32" s="20"/>
      <c r="D32" s="20"/>
      <c r="E32" s="20"/>
      <c r="F32" s="20"/>
      <c r="G32" s="20"/>
      <c r="H32" s="20"/>
      <c r="I32" s="20"/>
      <c r="J32" s="2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5" customFormat="1" ht="39">
      <c r="A33" s="24" t="s">
        <v>12</v>
      </c>
      <c r="B33" s="24"/>
      <c r="C33" s="24" t="s">
        <v>33</v>
      </c>
      <c r="D33" s="24"/>
      <c r="E33" s="24"/>
      <c r="F33" s="25"/>
      <c r="G33" s="20"/>
      <c r="H33" s="38"/>
      <c r="I33" s="38"/>
      <c r="J33" s="3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15" customFormat="1" ht="12.75">
      <c r="A34" s="26"/>
      <c r="B34" s="24"/>
      <c r="C34" s="24" t="s">
        <v>0</v>
      </c>
      <c r="D34" s="24" t="s">
        <v>6</v>
      </c>
      <c r="E34" s="24" t="s">
        <v>7</v>
      </c>
      <c r="F34" s="24" t="s">
        <v>10</v>
      </c>
      <c r="G34" s="20"/>
      <c r="H34" s="20"/>
      <c r="I34" s="20"/>
      <c r="J34" s="2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5" customFormat="1" ht="12.75">
      <c r="A35" s="27">
        <v>450</v>
      </c>
      <c r="B35" s="28">
        <v>1</v>
      </c>
      <c r="C35" s="29">
        <f>ROUND(B6*5*4.33,0)</f>
        <v>23</v>
      </c>
      <c r="D35" s="29">
        <f aca="true" t="shared" si="16" ref="D35:D43">ROUND(C35*75%,0)</f>
        <v>17</v>
      </c>
      <c r="E35" s="29">
        <f aca="true" t="shared" si="17" ref="E35:E43">ROUND(C35*50%,0)</f>
        <v>12</v>
      </c>
      <c r="F35" s="29">
        <f aca="true" t="shared" si="18" ref="F35:F43">ROUND(C35*25%,0)</f>
        <v>6</v>
      </c>
      <c r="G35" s="20"/>
      <c r="H35" s="11"/>
      <c r="I35" s="21"/>
      <c r="J35" s="2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5" customFormat="1" ht="12.75">
      <c r="A36" s="27">
        <v>400</v>
      </c>
      <c r="B36" s="28">
        <v>0.9</v>
      </c>
      <c r="C36" s="29">
        <f aca="true" t="shared" si="19" ref="C36:C43">ROUND($C$35*B36,0)</f>
        <v>21</v>
      </c>
      <c r="D36" s="29">
        <f t="shared" si="16"/>
        <v>16</v>
      </c>
      <c r="E36" s="29">
        <f t="shared" si="17"/>
        <v>11</v>
      </c>
      <c r="F36" s="29">
        <f t="shared" si="18"/>
        <v>5</v>
      </c>
      <c r="G36" s="20"/>
      <c r="H36" s="22"/>
      <c r="I36" s="39"/>
      <c r="J36" s="4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5" customFormat="1" ht="12.75">
      <c r="A37" s="27">
        <v>350</v>
      </c>
      <c r="B37" s="28">
        <v>0.8</v>
      </c>
      <c r="C37" s="29">
        <f t="shared" si="19"/>
        <v>18</v>
      </c>
      <c r="D37" s="29">
        <f t="shared" si="16"/>
        <v>14</v>
      </c>
      <c r="E37" s="29">
        <f t="shared" si="17"/>
        <v>9</v>
      </c>
      <c r="F37" s="29">
        <f t="shared" si="18"/>
        <v>5</v>
      </c>
      <c r="G37" s="20"/>
      <c r="H37" s="22"/>
      <c r="I37" s="39"/>
      <c r="J37" s="4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5" customFormat="1" ht="12.75">
      <c r="A38" s="27">
        <v>300</v>
      </c>
      <c r="B38" s="28">
        <v>0.7</v>
      </c>
      <c r="C38" s="29">
        <f t="shared" si="19"/>
        <v>16</v>
      </c>
      <c r="D38" s="29">
        <f t="shared" si="16"/>
        <v>12</v>
      </c>
      <c r="E38" s="29">
        <f t="shared" si="17"/>
        <v>8</v>
      </c>
      <c r="F38" s="29">
        <f t="shared" si="18"/>
        <v>4</v>
      </c>
      <c r="G38" s="20"/>
      <c r="H38" s="20"/>
      <c r="I38" s="20"/>
      <c r="J38" s="2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5" customFormat="1" ht="12.75">
      <c r="A39" s="27">
        <v>250</v>
      </c>
      <c r="B39" s="28">
        <v>0.6</v>
      </c>
      <c r="C39" s="29">
        <f t="shared" si="19"/>
        <v>14</v>
      </c>
      <c r="D39" s="29">
        <f t="shared" si="16"/>
        <v>11</v>
      </c>
      <c r="E39" s="29">
        <f t="shared" si="17"/>
        <v>7</v>
      </c>
      <c r="F39" s="29">
        <f t="shared" si="18"/>
        <v>4</v>
      </c>
      <c r="G39" s="20"/>
      <c r="H39" s="20"/>
      <c r="I39" s="20"/>
      <c r="J39" s="2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5" customFormat="1" ht="12.75">
      <c r="A40" s="27">
        <v>200</v>
      </c>
      <c r="B40" s="28">
        <v>0.5</v>
      </c>
      <c r="C40" s="29">
        <f t="shared" si="19"/>
        <v>12</v>
      </c>
      <c r="D40" s="29">
        <f t="shared" si="16"/>
        <v>9</v>
      </c>
      <c r="E40" s="29">
        <f t="shared" si="17"/>
        <v>6</v>
      </c>
      <c r="F40" s="29">
        <f t="shared" si="18"/>
        <v>3</v>
      </c>
      <c r="G40" s="20"/>
      <c r="H40" s="20"/>
      <c r="I40" s="20"/>
      <c r="J40" s="2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5" customFormat="1" ht="12.75">
      <c r="A41" s="27">
        <v>150</v>
      </c>
      <c r="B41" s="28">
        <v>0.4</v>
      </c>
      <c r="C41" s="29">
        <f t="shared" si="19"/>
        <v>9</v>
      </c>
      <c r="D41" s="29">
        <f t="shared" si="16"/>
        <v>7</v>
      </c>
      <c r="E41" s="29">
        <f t="shared" si="17"/>
        <v>5</v>
      </c>
      <c r="F41" s="29">
        <f t="shared" si="18"/>
        <v>2</v>
      </c>
      <c r="G41" s="20"/>
      <c r="H41" s="20"/>
      <c r="I41" s="20"/>
      <c r="J41" s="2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5" customFormat="1" ht="12.75">
      <c r="A42" s="27">
        <v>100</v>
      </c>
      <c r="B42" s="28">
        <v>0.3</v>
      </c>
      <c r="C42" s="29">
        <f t="shared" si="19"/>
        <v>7</v>
      </c>
      <c r="D42" s="29">
        <f t="shared" si="16"/>
        <v>5</v>
      </c>
      <c r="E42" s="29">
        <f t="shared" si="17"/>
        <v>4</v>
      </c>
      <c r="F42" s="29">
        <f t="shared" si="18"/>
        <v>2</v>
      </c>
      <c r="G42" s="20"/>
      <c r="H42" s="20"/>
      <c r="I42" s="20"/>
      <c r="J42" s="2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10" ht="12.75">
      <c r="A43" s="27">
        <v>50</v>
      </c>
      <c r="B43" s="28">
        <v>0.2</v>
      </c>
      <c r="C43" s="29">
        <f t="shared" si="19"/>
        <v>5</v>
      </c>
      <c r="D43" s="29">
        <f t="shared" si="16"/>
        <v>4</v>
      </c>
      <c r="E43" s="29">
        <f t="shared" si="17"/>
        <v>3</v>
      </c>
      <c r="F43" s="29">
        <f t="shared" si="18"/>
        <v>1</v>
      </c>
      <c r="G43" s="4"/>
      <c r="H43" s="4"/>
      <c r="I43" s="4"/>
      <c r="J43" s="4"/>
    </row>
    <row r="44" spans="1:10" ht="12.75">
      <c r="A44" s="6"/>
      <c r="B44" s="7"/>
      <c r="C44" s="4"/>
      <c r="D44" s="4"/>
      <c r="E44" s="4"/>
      <c r="F44" s="4"/>
      <c r="G44" s="4"/>
      <c r="H44" s="4"/>
      <c r="I44" s="4"/>
      <c r="J44" s="4"/>
    </row>
    <row r="45" spans="1:10" ht="12.75">
      <c r="A45" s="32" t="s">
        <v>27</v>
      </c>
      <c r="B45" s="7"/>
      <c r="C45" s="4"/>
      <c r="D45" s="4"/>
      <c r="E45" s="4"/>
      <c r="F45" s="4"/>
      <c r="G45" s="4"/>
      <c r="H45" s="4"/>
      <c r="I45" s="4"/>
      <c r="J45" s="4"/>
    </row>
    <row r="46" spans="1:10" ht="12.75">
      <c r="A46" s="26" t="s">
        <v>31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26" t="s">
        <v>32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36" t="s">
        <v>37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" t="s">
        <v>11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 t="s">
        <v>15</v>
      </c>
      <c r="B51" s="18"/>
      <c r="C51" s="4"/>
      <c r="D51" s="4"/>
      <c r="E51" s="4"/>
      <c r="F51" s="4"/>
      <c r="G51" s="4"/>
      <c r="H51" s="4"/>
      <c r="I51" s="4"/>
      <c r="J51" s="4"/>
    </row>
    <row r="52" spans="1:10" ht="12.75">
      <c r="A52" s="4" t="s">
        <v>16</v>
      </c>
      <c r="B52" s="18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8" ht="12.75">
      <c r="A57" s="17"/>
      <c r="B57" s="17"/>
      <c r="C57" s="17"/>
      <c r="D57" s="17"/>
      <c r="E57" s="17"/>
      <c r="F57" s="17"/>
      <c r="G57" s="17"/>
      <c r="H57" s="17"/>
    </row>
  </sheetData>
  <sheetProtection/>
  <mergeCells count="3">
    <mergeCell ref="H33:J33"/>
    <mergeCell ref="I36:J36"/>
    <mergeCell ref="I37:J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E19" sqref="E19"/>
    </sheetView>
  </sheetViews>
  <sheetFormatPr defaultColWidth="11.421875" defaultRowHeight="12.75"/>
  <cols>
    <col min="2" max="10" width="15.7109375" style="0" customWidth="1"/>
  </cols>
  <sheetData>
    <row r="1" ht="15">
      <c r="A1" s="14"/>
    </row>
    <row r="2" ht="12.75">
      <c r="A2" s="1" t="s">
        <v>39</v>
      </c>
    </row>
    <row r="3" ht="15">
      <c r="A3" s="14"/>
    </row>
    <row r="5" ht="12.75">
      <c r="A5" s="1" t="s">
        <v>35</v>
      </c>
    </row>
    <row r="7" spans="1:12" ht="66">
      <c r="A7" s="33" t="s">
        <v>1</v>
      </c>
      <c r="B7" s="33" t="s">
        <v>17</v>
      </c>
      <c r="C7" s="33" t="s">
        <v>20</v>
      </c>
      <c r="D7" s="33" t="s">
        <v>21</v>
      </c>
      <c r="E7" s="33" t="s">
        <v>22</v>
      </c>
      <c r="F7" s="33" t="s">
        <v>23</v>
      </c>
      <c r="G7" s="33" t="s">
        <v>24</v>
      </c>
      <c r="H7" s="33" t="s">
        <v>25</v>
      </c>
      <c r="I7" s="33" t="s">
        <v>26</v>
      </c>
      <c r="J7" s="33" t="s">
        <v>19</v>
      </c>
      <c r="K7" s="11"/>
      <c r="L7" s="23"/>
    </row>
    <row r="8" spans="1:13" ht="12.75">
      <c r="A8" s="2" t="s">
        <v>2</v>
      </c>
      <c r="B8" s="3">
        <v>663</v>
      </c>
      <c r="C8" s="3">
        <v>280</v>
      </c>
      <c r="D8" s="3">
        <v>0</v>
      </c>
      <c r="E8" s="3">
        <v>0</v>
      </c>
      <c r="F8" s="3">
        <v>0</v>
      </c>
      <c r="G8" s="3">
        <v>0</v>
      </c>
      <c r="H8" s="3">
        <v>335</v>
      </c>
      <c r="I8" s="3">
        <f>55*1.59</f>
        <v>87.45</v>
      </c>
      <c r="J8" s="3">
        <f>SUM(B8:I8)</f>
        <v>1365.45</v>
      </c>
      <c r="K8" s="12"/>
      <c r="L8" s="34"/>
      <c r="M8" s="35"/>
    </row>
    <row r="9" spans="1:13" ht="12.75">
      <c r="A9" s="2" t="s">
        <v>3</v>
      </c>
      <c r="B9" s="3">
        <v>663</v>
      </c>
      <c r="C9" s="3">
        <v>280</v>
      </c>
      <c r="D9" s="3">
        <v>280</v>
      </c>
      <c r="E9" s="3">
        <v>0</v>
      </c>
      <c r="F9" s="3">
        <v>0</v>
      </c>
      <c r="G9" s="3">
        <v>0</v>
      </c>
      <c r="H9" s="3">
        <v>425</v>
      </c>
      <c r="I9" s="3">
        <f>70*1.59</f>
        <v>111.30000000000001</v>
      </c>
      <c r="J9" s="3">
        <f>SUM(B9:I9)</f>
        <v>1759.3</v>
      </c>
      <c r="K9" s="12"/>
      <c r="L9" s="34"/>
      <c r="M9" s="35"/>
    </row>
    <row r="10" spans="1:13" ht="12.75">
      <c r="A10" s="2" t="s">
        <v>4</v>
      </c>
      <c r="B10" s="3">
        <v>663</v>
      </c>
      <c r="C10" s="3">
        <v>280</v>
      </c>
      <c r="D10" s="3">
        <v>280</v>
      </c>
      <c r="E10" s="3">
        <v>280</v>
      </c>
      <c r="F10" s="3">
        <v>0</v>
      </c>
      <c r="G10" s="3">
        <v>0</v>
      </c>
      <c r="H10" s="3">
        <v>480</v>
      </c>
      <c r="I10" s="3">
        <f>80*1.59</f>
        <v>127.2</v>
      </c>
      <c r="J10" s="3">
        <f>SUM(B10:I10)</f>
        <v>2110.2</v>
      </c>
      <c r="K10" s="12"/>
      <c r="L10" s="34"/>
      <c r="M10" s="35"/>
    </row>
    <row r="11" spans="1:13" s="13" customFormat="1" ht="12.75">
      <c r="A11" s="2" t="s">
        <v>5</v>
      </c>
      <c r="B11" s="3">
        <v>663</v>
      </c>
      <c r="C11" s="3">
        <v>280</v>
      </c>
      <c r="D11" s="3">
        <v>280</v>
      </c>
      <c r="E11" s="3">
        <v>280</v>
      </c>
      <c r="F11" s="3">
        <v>280</v>
      </c>
      <c r="G11" s="3">
        <v>0</v>
      </c>
      <c r="H11" s="3">
        <v>538</v>
      </c>
      <c r="I11" s="3">
        <f>90*1.59</f>
        <v>143.1</v>
      </c>
      <c r="J11" s="3">
        <f>SUM(B11:I11)</f>
        <v>2464.1</v>
      </c>
      <c r="K11" s="12"/>
      <c r="L11" s="34"/>
      <c r="M11" s="35"/>
    </row>
    <row r="12" spans="1:14" s="13" customFormat="1" ht="12.75">
      <c r="A12" s="2" t="s">
        <v>18</v>
      </c>
      <c r="B12" s="3">
        <v>663</v>
      </c>
      <c r="C12" s="3">
        <v>280</v>
      </c>
      <c r="D12" s="3">
        <v>280</v>
      </c>
      <c r="E12" s="3">
        <v>280</v>
      </c>
      <c r="F12" s="3">
        <v>280</v>
      </c>
      <c r="G12" s="3">
        <v>280</v>
      </c>
      <c r="H12" s="3">
        <v>583</v>
      </c>
      <c r="I12" s="3">
        <f>100*1.59</f>
        <v>159</v>
      </c>
      <c r="J12" s="3">
        <f>SUM(B12:I12)</f>
        <v>2805</v>
      </c>
      <c r="K12" s="12"/>
      <c r="L12" s="34"/>
      <c r="M12" s="35"/>
      <c r="N12" s="12"/>
    </row>
    <row r="13" spans="1:10" ht="12.75">
      <c r="A13" s="11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11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1"/>
      <c r="B15" s="12"/>
      <c r="C15" s="12"/>
      <c r="D15" s="12"/>
      <c r="E15" s="12"/>
      <c r="F15" s="12"/>
      <c r="G15" s="12"/>
      <c r="H15" s="12"/>
      <c r="I15" s="12"/>
      <c r="J15" s="12"/>
    </row>
    <row r="16" ht="12.75">
      <c r="A16" s="37" t="s">
        <v>40</v>
      </c>
    </row>
    <row r="18" ht="12.75">
      <c r="A18" s="4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>&amp;LAnlage 2 zur Nutzungs- und Kostenbeitragssatzung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Haß, Jutta</cp:lastModifiedBy>
  <cp:lastPrinted>2015-03-23T07:59:16Z</cp:lastPrinted>
  <dcterms:created xsi:type="dcterms:W3CDTF">1996-10-17T05:27:31Z</dcterms:created>
  <dcterms:modified xsi:type="dcterms:W3CDTF">2016-03-16T09:02:19Z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Save">
    <vt:lpwstr>9/17/2014 12:21:33 PM</vt:lpwstr>
  </property>
  <property fmtid="{D5CDD505-2E9C-101B-9397-08002B2CF9AE}" pid="3" name="OS_LastSaveUser">
    <vt:lpwstr>L_DAHLKE</vt:lpwstr>
  </property>
  <property fmtid="{D5CDD505-2E9C-101B-9397-08002B2CF9AE}" pid="4" name="OS_LastDocumentSaved">
    <vt:bool>false</vt:bool>
  </property>
  <property fmtid="{D5CDD505-2E9C-101B-9397-08002B2CF9AE}" pid="5" name="os_autosavelastposition2503686">
    <vt:lpwstr>12%|20|7</vt:lpwstr>
  </property>
  <property fmtid="{D5CDD505-2E9C-101B-9397-08002B2CF9AE}" pid="6" name="OS_LastOpenTime">
    <vt:lpwstr>9/17/2014 11:57:05 AM</vt:lpwstr>
  </property>
  <property fmtid="{D5CDD505-2E9C-101B-9397-08002B2CF9AE}" pid="7" name="OS_LastOpenUser">
    <vt:lpwstr>L_DAHLKE</vt:lpwstr>
  </property>
  <property fmtid="{D5CDD505-2E9C-101B-9397-08002B2CF9AE}" pid="8" name="OS_Übernahme">
    <vt:bool>true</vt:bool>
  </property>
  <property fmtid="{D5CDD505-2E9C-101B-9397-08002B2CF9AE}" pid="9" name="OS_AutoÜbernahme">
    <vt:bool>false</vt:bool>
  </property>
  <property fmtid="{D5CDD505-2E9C-101B-9397-08002B2CF9AE}" pid="10" name="MustSave">
    <vt:bool>false</vt:bool>
  </property>
</Properties>
</file>