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19140" windowHeight="9285" activeTab="0"/>
  </bookViews>
  <sheets>
    <sheet name="Kassenbericht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<sst xmlns="http://schemas.openxmlformats.org/spreadsheetml/2006/main" count="97" uniqueCount="86">
  <si>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Summe</t>
  </si>
  <si>
    <t>Einnahmen</t>
  </si>
  <si>
    <t>Ausgaben</t>
  </si>
  <si>
    <t>Kassenbericht 2012</t>
  </si>
  <si>
    <t>Anmerkungen</t>
  </si>
  <si>
    <t>1.1 Kassenbestand</t>
  </si>
  <si>
    <t>gem. Kassenbuch</t>
  </si>
  <si>
    <t>1.2 Kontostand</t>
  </si>
  <si>
    <t>gem. Kontoauszügen</t>
  </si>
  <si>
    <t xml:space="preserve">davon: </t>
  </si>
  <si>
    <t>gem. Vertrag zwischen Stadt NMS und dem JVN, Vergabe nach Richtlinie</t>
  </si>
  <si>
    <t>5.1 Rückzahlung an die Stadt für 2012</t>
  </si>
  <si>
    <t>6.0 formore</t>
  </si>
  <si>
    <t>7.0 Aktivitäten</t>
  </si>
  <si>
    <t>7.1 Vertragliche Zuwendungen der Stadt Neumünster</t>
  </si>
  <si>
    <t>7.2 Aus- und Fortbildung</t>
  </si>
  <si>
    <t>7.2.2 Get together</t>
  </si>
  <si>
    <t>7.2.3 Jugendgruppenleiterkurs 1 und 2</t>
  </si>
  <si>
    <t>7.3 Kulturelle Jugendbildung</t>
  </si>
  <si>
    <t>7.3.1 Jugendmusikwoche</t>
  </si>
  <si>
    <t>Aus 2008 gewährtem Zuschuss der Stiftung Sparkasse Südholstein</t>
  </si>
  <si>
    <t>Summe der Ein- und Auszahlungen:</t>
  </si>
  <si>
    <t xml:space="preserve"> Summe aus 3.0 bis 7.7</t>
  </si>
  <si>
    <t>Übertrag + Summe aus 5.0 bis 7.7</t>
  </si>
  <si>
    <t>8.1 Kassenbestand</t>
  </si>
  <si>
    <t>8.2 Kontostand</t>
  </si>
  <si>
    <t>9.1 DJH-Ausgabestelle</t>
  </si>
  <si>
    <t xml:space="preserve">9.2 Fördermittel Sparkasse Südholstein für Spielmobil </t>
  </si>
  <si>
    <t>9.6 Rückstellung bewilligte Zuschüsse der Clearingstelle</t>
  </si>
  <si>
    <t>Summe Endbestand:</t>
  </si>
  <si>
    <t>Summe aus 8.1 und 8.2</t>
  </si>
  <si>
    <t>Markus Hinz</t>
  </si>
  <si>
    <t>1. Vorsitzender</t>
  </si>
  <si>
    <t>Kassenwart</t>
  </si>
  <si>
    <t>9.4 Rückstellung Lohnsteuer 12/2012</t>
  </si>
  <si>
    <t>9.3 Rückstellung JUMP - Jugend mit Plan</t>
  </si>
  <si>
    <t>Stefan Zastrow</t>
  </si>
  <si>
    <t>6.1 Vermietung Seminarräume</t>
  </si>
  <si>
    <t>7.4 Jugendschutz</t>
  </si>
  <si>
    <t>7.5 Ferienspaß 2012</t>
  </si>
  <si>
    <t>7.6 Öffentlichkeitsarbeit</t>
  </si>
  <si>
    <t>7.7 Jugendpolitische Bildung</t>
  </si>
  <si>
    <t>7.8 Sächliche Geschäftsführung</t>
  </si>
  <si>
    <t>7.9. Fördermittel Sparkasse Südholstein für Spielmobil</t>
  </si>
  <si>
    <t>davon: Zuschuss der Stiftung Sparkasse Südholstein</t>
  </si>
  <si>
    <t>davon: Zuschuss der Hans-Hoch-Stiftung</t>
  </si>
  <si>
    <t>davon: Förderung der Sparkasse Südholstein</t>
  </si>
  <si>
    <t>davon:Förderung der Hans-Hoch-Stiftung</t>
  </si>
  <si>
    <t>davon: Stadt NMS gem. Vertrag</t>
  </si>
  <si>
    <t>2.0 Zweckgebundene Rückstellungen 2011</t>
  </si>
  <si>
    <t>9.7 Rückzahlung Clearingstellenmittel 2012</t>
  </si>
  <si>
    <t>9.8 Rückstellung Ferienspaß 2013</t>
  </si>
  <si>
    <t xml:space="preserve">9.5 Ausstehende Rechnungen </t>
  </si>
  <si>
    <t>7.2.1 Weltkindertag</t>
  </si>
  <si>
    <t xml:space="preserve">7.6.1 Internetauftritt </t>
  </si>
  <si>
    <t>6.3 Anschaffungen formore / Reparaturen Ausleihpool</t>
  </si>
  <si>
    <t>6.2 Instandhaltung Formore</t>
  </si>
  <si>
    <t>OK Kiel, ADAC, Gema, Stadt NMS</t>
  </si>
  <si>
    <t>Neumünster, 11.01.2013</t>
  </si>
  <si>
    <t>Zuschuss Sparkasse Südholstein</t>
  </si>
  <si>
    <t>1.0 Bestand JVN per 01.01.2012</t>
  </si>
  <si>
    <t>8.0 Endbestand per 31.12.2012</t>
  </si>
  <si>
    <t>9.0 Zweckgebundene Rückstellungen 2012</t>
  </si>
  <si>
    <t>2.1 DJH-Ausgabestelle</t>
  </si>
  <si>
    <t xml:space="preserve">2.2 Fördermittel Sparkasse Südholstein für Spielmobil </t>
  </si>
  <si>
    <t>2.3 Fördermittel Sparkasse Südholstein Ferienspass</t>
  </si>
  <si>
    <t>2.4 Rückstellung Lohnsteuer 12/2011</t>
  </si>
  <si>
    <t>2.5 Rückstellung bewilligte Zuschüsse der Clearingstelle</t>
  </si>
  <si>
    <t>2.6 Rückzahlung Clearingstellenmittel 2011</t>
  </si>
  <si>
    <t>2.7 Rückstellung Ferienspaß Software "Anton"</t>
  </si>
  <si>
    <t>Summe Anfangsbestand:</t>
  </si>
  <si>
    <t xml:space="preserve">Summe aus 1.1 und 1.2 </t>
  </si>
  <si>
    <t>3.0 Personal</t>
  </si>
  <si>
    <t>3.1 Gehälter für hauptamtliche Mitarbeiter</t>
  </si>
  <si>
    <t>gem. Vertrag zwischen Stadt NMS und dem JVN</t>
  </si>
  <si>
    <t xml:space="preserve"> </t>
  </si>
  <si>
    <t>4.0 Unterstützung anerkannter Jugendgemeinschaften</t>
  </si>
  <si>
    <t>gem. Vertrag zwischen Stadt NMS und dem JVN (Clearingstelle)</t>
  </si>
  <si>
    <t>4.1 davon Aufwandsentschädigungen</t>
  </si>
  <si>
    <t>4.2 davon außergewöhnliche Maßnahmen</t>
  </si>
  <si>
    <t>4.3 davon ganzj. genutzte Jugendräume</t>
  </si>
  <si>
    <t>4.4 Rückzahlung an Stadt NMS aus 2011</t>
  </si>
  <si>
    <t>Summe für Übertrag</t>
  </si>
  <si>
    <t>Anfangsbestand + Summe aus 3.0 bis 4.4</t>
  </si>
  <si>
    <t>Übertrag</t>
  </si>
  <si>
    <t>5.0 Jugenderholungsmaßnahmen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</si>
</sst>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.00&quot; €&quot;_-;\-* #,##0.00&quot; €&quot;_-;_-* \-??&quot; €&quot;_-;_-@_-"/>
    <numFmt numFmtId="166" formatCode="_-* #,##0.00\ [$€-407]_-;\-* #,##0.00\ [$€-407]_-;_-* \-??\ [$€-407]_-;_-@_-"/>
    <numFmt numFmtId="167" formatCode="_-* #,##0.00\ &quot;DM&quot;_-;\-* #,##0.00\ &quot;DM&quot;_-;_-* &quot;-&quot;??\ &quot;DM&quot;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8"/>
      <name val="Verdana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1" applyNumberFormat="0" applyAlignment="0" applyProtection="0"/>
    <xf numFmtId="0" fontId="3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3" borderId="2" applyNumberFormat="0" applyAlignment="0" applyProtection="0"/>
    <xf numFmtId="0" fontId="5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0" applyNumberFormat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0" fillId="26" borderId="5" applyNumberFormat="0" applyAlignment="0" applyProtection="0"/>
    <xf numFmtId="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8" borderId="10" applyNumberFormat="0" applyAlignment="0" applyProtection="0"/>
  </cellStyleXfs>
  <cellXfs count="35">
    <xf numFmtId="0" fontId="0" fillId="0" borderId="0" xfId="0" applyAlignment="1">
      <alignment/>
    </xf>
    <xf numFmtId="0" fontId="19" fillId="0" borderId="0" xfId="48" applyFont="1">
      <alignment/>
      <protection/>
    </xf>
    <xf numFmtId="0" fontId="0" fillId="0" borderId="0" xfId="48">
      <alignment/>
      <protection/>
    </xf>
    <xf numFmtId="0" fontId="20" fillId="0" borderId="0" xfId="48" applyFont="1">
      <alignment/>
      <protection/>
    </xf>
    <xf numFmtId="0" fontId="5" fillId="0" borderId="0" xfId="48" applyFont="1" applyAlignment="1">
      <alignment horizontal="center"/>
      <protection/>
    </xf>
    <xf numFmtId="0" fontId="5" fillId="0" borderId="0" xfId="48" applyFont="1" applyAlignment="1">
      <alignment horizontal="right"/>
      <protection/>
    </xf>
    <xf numFmtId="0" fontId="5" fillId="0" borderId="0" xfId="48" applyFont="1">
      <alignment/>
      <protection/>
    </xf>
    <xf numFmtId="4" fontId="0" fillId="0" borderId="0" xfId="48" applyNumberFormat="1" applyFill="1">
      <alignment/>
      <protection/>
    </xf>
    <xf numFmtId="0" fontId="0" fillId="0" borderId="0" xfId="48" applyFill="1">
      <alignment/>
      <protection/>
    </xf>
    <xf numFmtId="0" fontId="0" fillId="0" borderId="0" xfId="48" applyFont="1">
      <alignment/>
      <protection/>
    </xf>
    <xf numFmtId="165" fontId="0" fillId="0" borderId="0" xfId="47" applyFont="1" applyFill="1" applyBorder="1" applyAlignment="1" applyProtection="1">
      <alignment horizontal="right"/>
      <protection/>
    </xf>
    <xf numFmtId="166" fontId="0" fillId="0" borderId="0" xfId="48" applyNumberFormat="1" applyFill="1" applyAlignment="1">
      <alignment horizontal="right"/>
      <protection/>
    </xf>
    <xf numFmtId="165" fontId="0" fillId="0" borderId="0" xfId="47" applyFont="1" applyFill="1" applyBorder="1" applyAlignment="1" applyProtection="1">
      <alignment/>
      <protection/>
    </xf>
    <xf numFmtId="0" fontId="21" fillId="0" borderId="0" xfId="48" applyFont="1">
      <alignment/>
      <protection/>
    </xf>
    <xf numFmtId="16" fontId="0" fillId="0" borderId="0" xfId="48" applyNumberFormat="1" applyFont="1">
      <alignment/>
      <protection/>
    </xf>
    <xf numFmtId="165" fontId="22" fillId="0" borderId="0" xfId="47" applyFont="1" applyFill="1" applyBorder="1" applyAlignment="1" applyProtection="1">
      <alignment horizontal="right"/>
      <protection/>
    </xf>
    <xf numFmtId="166" fontId="22" fillId="0" borderId="0" xfId="48" applyNumberFormat="1" applyFont="1" applyFill="1" applyAlignment="1">
      <alignment horizontal="right"/>
      <protection/>
    </xf>
    <xf numFmtId="166" fontId="5" fillId="0" borderId="0" xfId="48" applyNumberFormat="1" applyFont="1" applyFill="1" applyAlignment="1">
      <alignment horizontal="right"/>
      <protection/>
    </xf>
    <xf numFmtId="43" fontId="0" fillId="0" borderId="0" xfId="48" applyNumberFormat="1">
      <alignment/>
      <protection/>
    </xf>
    <xf numFmtId="165" fontId="22" fillId="0" borderId="0" xfId="47" applyFont="1" applyFill="1" applyBorder="1" applyAlignment="1" applyProtection="1">
      <alignment/>
      <protection/>
    </xf>
    <xf numFmtId="0" fontId="23" fillId="0" borderId="0" xfId="48" applyFont="1">
      <alignment/>
      <protection/>
    </xf>
    <xf numFmtId="4" fontId="21" fillId="0" borderId="0" xfId="48" applyNumberFormat="1" applyFont="1">
      <alignment/>
      <protection/>
    </xf>
    <xf numFmtId="0" fontId="5" fillId="0" borderId="0" xfId="48" applyFont="1" applyFill="1" applyAlignment="1">
      <alignment horizontal="center"/>
      <protection/>
    </xf>
    <xf numFmtId="0" fontId="24" fillId="0" borderId="0" xfId="48" applyFont="1">
      <alignment/>
      <protection/>
    </xf>
    <xf numFmtId="165" fontId="5" fillId="0" borderId="0" xfId="47" applyFont="1" applyFill="1" applyBorder="1" applyAlignment="1" applyProtection="1">
      <alignment horizontal="right"/>
      <protection/>
    </xf>
    <xf numFmtId="43" fontId="21" fillId="0" borderId="0" xfId="48" applyNumberFormat="1" applyFont="1">
      <alignment/>
      <protection/>
    </xf>
    <xf numFmtId="4" fontId="0" fillId="0" borderId="0" xfId="48" applyNumberFormat="1">
      <alignment/>
      <protection/>
    </xf>
    <xf numFmtId="0" fontId="0" fillId="0" borderId="0" xfId="48" applyFont="1">
      <alignment/>
      <protection/>
    </xf>
    <xf numFmtId="16" fontId="0" fillId="0" borderId="0" xfId="48" applyNumberFormat="1" applyFont="1">
      <alignment/>
      <protection/>
    </xf>
    <xf numFmtId="14" fontId="0" fillId="0" borderId="0" xfId="48" applyNumberFormat="1" applyFont="1">
      <alignment/>
      <protection/>
    </xf>
    <xf numFmtId="4" fontId="5" fillId="0" borderId="0" xfId="48" applyNumberFormat="1" applyFont="1" applyFill="1">
      <alignment/>
      <protection/>
    </xf>
    <xf numFmtId="0" fontId="20" fillId="0" borderId="0" xfId="48" applyFont="1" applyAlignment="1">
      <alignment horizontal="left" indent="2"/>
      <protection/>
    </xf>
    <xf numFmtId="165" fontId="18" fillId="0" borderId="0" xfId="47" applyFont="1" applyFill="1" applyBorder="1" applyAlignment="1" applyProtection="1">
      <alignment horizontal="right"/>
      <protection/>
    </xf>
    <xf numFmtId="165" fontId="20" fillId="0" borderId="0" xfId="47" applyFont="1" applyFill="1" applyBorder="1" applyAlignment="1" applyProtection="1">
      <alignment horizontal="right"/>
      <protection/>
    </xf>
    <xf numFmtId="0" fontId="0" fillId="0" borderId="0" xfId="48" applyAlignment="1">
      <alignment vertical="top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Excel Built-in Currency" xfId="47"/>
    <cellStyle name="Excel Built-in Normal" xfId="48"/>
    <cellStyle name="Gut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1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93</xdr:row>
      <xdr:rowOff>28575</xdr:rowOff>
    </xdr:from>
    <xdr:to>
      <xdr:col>0</xdr:col>
      <xdr:colOff>1190625</xdr:colOff>
      <xdr:row>95</xdr:row>
      <xdr:rowOff>133350</xdr:rowOff>
    </xdr:to>
    <xdr:pic>
      <xdr:nvPicPr>
        <xdr:cNvPr id="1" name="Grafik 2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4032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3038475</xdr:colOff>
      <xdr:row>92</xdr:row>
      <xdr:rowOff>133350</xdr:rowOff>
    </xdr:from>
    <xdr:to>
      <xdr:col>3</xdr:col>
      <xdr:colOff>447675</xdr:colOff>
      <xdr:row>96</xdr:row>
      <xdr:rowOff>38100</xdr:rowOff>
    </xdr:to>
    <xdr:pic>
      <xdr:nvPicPr>
        <xdr:cNvPr id="2" name="Grafik 4" descr="Markus Hin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7754600"/>
          <a:ext cx="1828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B1">
      <selection activeCell="H15" sqref="H15"/>
    </sheetView>
  </sheetViews>
  <sheetFormatPr defaultColWidth="10.7109375" defaultRowHeight="15" customHeight="1"/>
  <cols>
    <col min="1" max="1" width="50.28125" style="2" customWidth="1"/>
    <col min="2" max="2" width="13.140625" style="2" customWidth="1"/>
    <col min="3" max="3" width="2.8515625" style="2" customWidth="1"/>
    <col min="4" max="4" width="13.140625" style="2" customWidth="1"/>
    <col min="5" max="5" width="4.8515625" style="2" customWidth="1"/>
    <col min="6" max="6" width="54.8515625" style="2" customWidth="1"/>
    <col min="7" max="7" width="21.140625" style="2" customWidth="1"/>
    <col min="8" max="16384" width="10.7109375" style="2" customWidth="1"/>
  </cols>
  <sheetData>
    <row r="1" ht="18.75" customHeight="1">
      <c r="A1" s="1" t="s">
        <v>3</v>
      </c>
    </row>
    <row r="2" ht="18.75" customHeight="1">
      <c r="A2" s="1"/>
    </row>
    <row r="3" spans="2:9" ht="15" customHeight="1">
      <c r="B3" s="4" t="s">
        <v>1</v>
      </c>
      <c r="C3" s="4"/>
      <c r="D3" s="4" t="s">
        <v>2</v>
      </c>
      <c r="E3" s="5"/>
      <c r="F3" s="6" t="s">
        <v>4</v>
      </c>
      <c r="H3" s="6"/>
      <c r="I3" s="6"/>
    </row>
    <row r="4" spans="1:4" ht="15" customHeight="1">
      <c r="A4" s="6" t="s">
        <v>60</v>
      </c>
      <c r="B4" s="30"/>
      <c r="C4" s="7"/>
      <c r="D4" s="8"/>
    </row>
    <row r="5" spans="1:6" ht="15" customHeight="1">
      <c r="A5" s="9" t="s">
        <v>5</v>
      </c>
      <c r="B5" s="10">
        <v>497.41</v>
      </c>
      <c r="C5" s="11"/>
      <c r="D5" s="10"/>
      <c r="E5" s="12"/>
      <c r="F5" s="13" t="s">
        <v>6</v>
      </c>
    </row>
    <row r="6" spans="1:6" ht="15" customHeight="1">
      <c r="A6" s="9" t="s">
        <v>7</v>
      </c>
      <c r="B6" s="10">
        <v>66842.89</v>
      </c>
      <c r="C6" s="11"/>
      <c r="D6" s="10"/>
      <c r="E6" s="12"/>
      <c r="F6" s="13" t="s">
        <v>8</v>
      </c>
    </row>
    <row r="7" spans="1:6" ht="15" customHeight="1">
      <c r="A7" s="6"/>
      <c r="B7" s="11"/>
      <c r="C7" s="11"/>
      <c r="D7" s="12"/>
      <c r="E7" s="12"/>
      <c r="F7" s="13"/>
    </row>
    <row r="8" spans="1:6" ht="15" customHeight="1">
      <c r="A8" s="6" t="s">
        <v>9</v>
      </c>
      <c r="B8" s="11"/>
      <c r="C8" s="11"/>
      <c r="D8" s="12"/>
      <c r="E8" s="12"/>
      <c r="F8" s="13"/>
    </row>
    <row r="9" spans="1:6" ht="15" customHeight="1">
      <c r="A9" s="6" t="s">
        <v>49</v>
      </c>
      <c r="B9" s="11"/>
      <c r="C9" s="11"/>
      <c r="D9" s="12"/>
      <c r="E9" s="12"/>
      <c r="F9" s="13"/>
    </row>
    <row r="10" spans="1:6" ht="15" customHeight="1">
      <c r="A10" s="9" t="s">
        <v>63</v>
      </c>
      <c r="B10" s="10">
        <v>1248.67</v>
      </c>
      <c r="C10" s="10"/>
      <c r="D10" s="10"/>
      <c r="E10" s="12"/>
      <c r="F10" s="13"/>
    </row>
    <row r="11" spans="1:6" ht="15" customHeight="1">
      <c r="A11" s="2" t="s">
        <v>64</v>
      </c>
      <c r="B11" s="10">
        <v>1245.02</v>
      </c>
      <c r="C11" s="10"/>
      <c r="D11" s="10"/>
      <c r="E11" s="12"/>
      <c r="F11" s="13"/>
    </row>
    <row r="12" spans="1:6" ht="15" customHeight="1">
      <c r="A12" s="9" t="s">
        <v>65</v>
      </c>
      <c r="B12" s="10">
        <v>11000</v>
      </c>
      <c r="C12" s="10"/>
      <c r="D12" s="10"/>
      <c r="E12" s="12"/>
      <c r="F12" s="13"/>
    </row>
    <row r="13" spans="1:6" ht="15" customHeight="1">
      <c r="A13" s="9" t="s">
        <v>66</v>
      </c>
      <c r="B13" s="10">
        <v>1075.22</v>
      </c>
      <c r="C13" s="10"/>
      <c r="D13" s="10"/>
      <c r="E13" s="12"/>
      <c r="F13" s="13"/>
    </row>
    <row r="14" spans="1:6" ht="15" customHeight="1">
      <c r="A14" s="2" t="s">
        <v>67</v>
      </c>
      <c r="B14" s="10">
        <v>1026.03</v>
      </c>
      <c r="C14" s="10"/>
      <c r="D14" s="10"/>
      <c r="E14" s="12"/>
      <c r="F14" s="13"/>
    </row>
    <row r="15" spans="1:6" ht="15" customHeight="1">
      <c r="A15" s="14" t="s">
        <v>68</v>
      </c>
      <c r="B15" s="10">
        <v>722.4</v>
      </c>
      <c r="C15" s="10"/>
      <c r="D15" s="10"/>
      <c r="E15" s="12"/>
      <c r="F15" s="13"/>
    </row>
    <row r="16" spans="1:6" ht="15" customHeight="1">
      <c r="A16" s="9" t="s">
        <v>69</v>
      </c>
      <c r="B16" s="10">
        <v>5000</v>
      </c>
      <c r="C16" s="10"/>
      <c r="D16" s="10"/>
      <c r="E16" s="12"/>
      <c r="F16" s="13"/>
    </row>
    <row r="17" spans="1:6" ht="15" customHeight="1">
      <c r="A17" s="9"/>
      <c r="B17" s="15"/>
      <c r="C17" s="11"/>
      <c r="D17" s="10"/>
      <c r="E17" s="12"/>
      <c r="F17" s="13"/>
    </row>
    <row r="18" spans="2:6" ht="15" customHeight="1">
      <c r="B18" s="11"/>
      <c r="C18" s="11"/>
      <c r="D18" s="12"/>
      <c r="E18" s="12"/>
      <c r="F18" s="13"/>
    </row>
    <row r="19" spans="1:6" ht="15" customHeight="1">
      <c r="A19" s="6" t="s">
        <v>70</v>
      </c>
      <c r="B19" s="17">
        <f>B5+B6</f>
        <v>67340.3</v>
      </c>
      <c r="C19" s="17"/>
      <c r="D19" s="12"/>
      <c r="E19" s="12"/>
      <c r="F19" s="13" t="s">
        <v>71</v>
      </c>
    </row>
    <row r="20" spans="2:6" ht="15" customHeight="1">
      <c r="B20" s="11"/>
      <c r="C20" s="11"/>
      <c r="D20" s="12"/>
      <c r="E20" s="12"/>
      <c r="F20" s="13"/>
    </row>
    <row r="21" spans="1:7" ht="15" customHeight="1">
      <c r="A21" s="6" t="s">
        <v>72</v>
      </c>
      <c r="B21" s="11"/>
      <c r="C21" s="11"/>
      <c r="D21" s="12"/>
      <c r="E21" s="12"/>
      <c r="F21" s="13"/>
      <c r="G21" s="18"/>
    </row>
    <row r="22" spans="1:7" ht="15" customHeight="1">
      <c r="A22" s="2" t="s">
        <v>73</v>
      </c>
      <c r="B22" s="16">
        <f>141386.73-23417.24</f>
        <v>117969.49</v>
      </c>
      <c r="C22" s="16"/>
      <c r="D22" s="19" t="e">
        <f>#REF!+#REF!+#REF!+#REF!-23417.24</f>
        <v>#REF!</v>
      </c>
      <c r="E22" s="12"/>
      <c r="F22" s="13" t="s">
        <v>74</v>
      </c>
      <c r="G22" s="34"/>
    </row>
    <row r="23" spans="2:6" ht="15" customHeight="1">
      <c r="B23" s="16"/>
      <c r="C23" s="16"/>
      <c r="D23" s="19"/>
      <c r="E23" s="12"/>
      <c r="F23" s="13" t="s">
        <v>75</v>
      </c>
    </row>
    <row r="24" spans="1:6" ht="15" customHeight="1">
      <c r="A24" s="6" t="s">
        <v>76</v>
      </c>
      <c r="B24" s="16">
        <v>21650</v>
      </c>
      <c r="C24" s="16"/>
      <c r="D24" s="19"/>
      <c r="E24" s="12"/>
      <c r="F24" s="13" t="s">
        <v>77</v>
      </c>
    </row>
    <row r="25" spans="1:6" ht="15" customHeight="1">
      <c r="A25" s="2" t="s">
        <v>78</v>
      </c>
      <c r="B25" s="16"/>
      <c r="C25" s="16"/>
      <c r="D25" s="19">
        <v>11845</v>
      </c>
      <c r="E25" s="12"/>
      <c r="F25" s="19"/>
    </row>
    <row r="26" spans="1:6" ht="15" customHeight="1">
      <c r="A26" s="2" t="s">
        <v>79</v>
      </c>
      <c r="B26" s="16"/>
      <c r="C26" s="16"/>
      <c r="D26" s="19">
        <v>4243.92</v>
      </c>
      <c r="E26" s="12"/>
      <c r="F26" s="13"/>
    </row>
    <row r="27" spans="1:6" ht="15" customHeight="1">
      <c r="A27" s="2" t="s">
        <v>80</v>
      </c>
      <c r="B27" s="16"/>
      <c r="C27" s="16"/>
      <c r="D27" s="19">
        <v>5555.37</v>
      </c>
      <c r="E27" s="12"/>
      <c r="F27" s="21"/>
    </row>
    <row r="28" spans="1:6" ht="15" customHeight="1">
      <c r="A28" s="9" t="s">
        <v>81</v>
      </c>
      <c r="B28" s="16"/>
      <c r="C28" s="16"/>
      <c r="D28" s="19">
        <v>722.4</v>
      </c>
      <c r="E28" s="12"/>
      <c r="F28" s="19"/>
    </row>
    <row r="29" spans="2:6" ht="15" customHeight="1">
      <c r="B29" s="11"/>
      <c r="C29" s="11"/>
      <c r="D29" s="12"/>
      <c r="E29" s="12"/>
      <c r="F29" s="21"/>
    </row>
    <row r="30" spans="2:6" ht="15" customHeight="1">
      <c r="B30" s="11"/>
      <c r="C30" s="11"/>
      <c r="D30" s="12"/>
      <c r="E30" s="12"/>
      <c r="F30" s="21"/>
    </row>
    <row r="31" spans="2:6" ht="15" customHeight="1">
      <c r="B31" s="11"/>
      <c r="C31" s="11"/>
      <c r="D31" s="12"/>
      <c r="E31" s="12"/>
      <c r="F31" s="21"/>
    </row>
    <row r="32" spans="1:6" ht="15" customHeight="1">
      <c r="A32" s="2" t="s">
        <v>82</v>
      </c>
      <c r="B32" s="11">
        <f>SUM(B19:B31)</f>
        <v>206959.79</v>
      </c>
      <c r="C32" s="11"/>
      <c r="D32" s="12" t="e">
        <f>SUM(D22:D31)</f>
        <v>#REF!</v>
      </c>
      <c r="E32" s="12"/>
      <c r="F32" s="21" t="s">
        <v>83</v>
      </c>
    </row>
    <row r="33" spans="2:6" ht="15" customHeight="1">
      <c r="B33" s="11"/>
      <c r="C33" s="11"/>
      <c r="D33" s="12"/>
      <c r="E33" s="12"/>
      <c r="F33" s="21"/>
    </row>
    <row r="34" spans="2:6" ht="15" customHeight="1">
      <c r="B34" s="22" t="s">
        <v>1</v>
      </c>
      <c r="C34" s="22"/>
      <c r="D34" s="22" t="s">
        <v>2</v>
      </c>
      <c r="E34" s="5"/>
      <c r="F34" s="23" t="s">
        <v>4</v>
      </c>
    </row>
    <row r="35" spans="1:6" ht="15" customHeight="1">
      <c r="A35" s="2" t="s">
        <v>84</v>
      </c>
      <c r="B35" s="10">
        <f>B32</f>
        <v>206959.79</v>
      </c>
      <c r="C35" s="10"/>
      <c r="D35" s="10" t="e">
        <f>D32</f>
        <v>#REF!</v>
      </c>
      <c r="E35" s="10"/>
      <c r="F35" s="23"/>
    </row>
    <row r="36" spans="2:6" ht="15" customHeight="1">
      <c r="B36" s="10"/>
      <c r="C36" s="10"/>
      <c r="D36" s="10"/>
      <c r="E36" s="10"/>
      <c r="F36" s="13"/>
    </row>
    <row r="37" spans="1:6" ht="15" customHeight="1">
      <c r="A37" s="6" t="s">
        <v>85</v>
      </c>
      <c r="B37" s="15" t="e">
        <f>#REF!</f>
        <v>#REF!</v>
      </c>
      <c r="C37" s="15"/>
      <c r="D37" s="10" t="e">
        <f>#REF!</f>
        <v>#REF!</v>
      </c>
      <c r="E37" s="10"/>
      <c r="F37" s="13" t="s">
        <v>10</v>
      </c>
    </row>
    <row r="38" spans="1:6" ht="15" customHeight="1">
      <c r="A38" s="9" t="s">
        <v>11</v>
      </c>
      <c r="B38" s="15"/>
      <c r="C38" s="10"/>
      <c r="D38" s="15" t="e">
        <f>#REF!</f>
        <v>#REF!</v>
      </c>
      <c r="E38" s="10"/>
      <c r="F38" s="13"/>
    </row>
    <row r="39" spans="2:6" ht="15" customHeight="1">
      <c r="B39" s="10"/>
      <c r="C39" s="10"/>
      <c r="D39" s="10"/>
      <c r="E39" s="10"/>
      <c r="F39" s="13"/>
    </row>
    <row r="40" spans="1:6" ht="15" customHeight="1">
      <c r="A40" s="6" t="s">
        <v>12</v>
      </c>
      <c r="B40" s="10"/>
      <c r="C40" s="10"/>
      <c r="D40" s="10"/>
      <c r="E40" s="10"/>
      <c r="F40" s="13"/>
    </row>
    <row r="41" spans="1:6" ht="15" customHeight="1">
      <c r="A41" s="27" t="s">
        <v>37</v>
      </c>
      <c r="B41" s="15" t="e">
        <f>#REF!</f>
        <v>#REF!</v>
      </c>
      <c r="C41" s="15"/>
      <c r="D41" s="15"/>
      <c r="E41" s="10"/>
      <c r="F41" s="13"/>
    </row>
    <row r="42" spans="1:6" ht="15" customHeight="1">
      <c r="A42" s="27" t="s">
        <v>56</v>
      </c>
      <c r="B42" s="15" t="e">
        <f>#REF!</f>
        <v>#REF!</v>
      </c>
      <c r="C42" s="15"/>
      <c r="D42" s="15" t="e">
        <f>#REF!</f>
        <v>#REF!</v>
      </c>
      <c r="E42" s="10"/>
      <c r="F42" s="13"/>
    </row>
    <row r="43" spans="1:6" ht="15" customHeight="1">
      <c r="A43" s="27" t="s">
        <v>55</v>
      </c>
      <c r="B43" s="15" t="e">
        <f>#REF!</f>
        <v>#REF!</v>
      </c>
      <c r="C43" s="15"/>
      <c r="D43" s="15" t="e">
        <f>#REF!+#REF!+#REF!</f>
        <v>#REF!</v>
      </c>
      <c r="E43" s="10"/>
      <c r="F43" s="13"/>
    </row>
    <row r="44" spans="2:6" ht="15" customHeight="1">
      <c r="B44" s="10"/>
      <c r="C44" s="10"/>
      <c r="D44" s="10"/>
      <c r="E44" s="10"/>
      <c r="F44" s="13"/>
    </row>
    <row r="45" spans="1:6" ht="15" customHeight="1">
      <c r="A45" s="6" t="s">
        <v>13</v>
      </c>
      <c r="B45" s="10"/>
      <c r="C45" s="10"/>
      <c r="D45" s="10"/>
      <c r="E45" s="10"/>
      <c r="F45" s="13"/>
    </row>
    <row r="46" spans="1:6" ht="15" customHeight="1">
      <c r="A46" s="2" t="s">
        <v>14</v>
      </c>
      <c r="B46" s="15" t="e">
        <f>#REF!</f>
        <v>#REF!</v>
      </c>
      <c r="C46" s="15"/>
      <c r="D46" s="15"/>
      <c r="E46" s="10"/>
      <c r="F46" s="13"/>
    </row>
    <row r="47" spans="1:6" ht="15" customHeight="1">
      <c r="A47" s="2" t="s">
        <v>15</v>
      </c>
      <c r="B47" s="15" t="e">
        <f>#REF!+#REF!+#REF!+#REF!+#REF!+#REF!+#REF!+#REF!+#REF!+#REF!</f>
        <v>#REF!</v>
      </c>
      <c r="C47" s="15"/>
      <c r="D47" s="15" t="e">
        <f>#REF!+#REF!+#REF!+#REF!+#REF!+#REF!+#REF!+#REF!+#REF!+#REF!+#REF!</f>
        <v>#REF!</v>
      </c>
      <c r="E47" s="10"/>
      <c r="F47" s="20"/>
    </row>
    <row r="48" spans="1:6" ht="15" customHeight="1">
      <c r="A48" s="27" t="s">
        <v>53</v>
      </c>
      <c r="B48" s="15" t="e">
        <f>#REF!</f>
        <v>#REF!</v>
      </c>
      <c r="C48" s="15"/>
      <c r="D48" s="15" t="e">
        <f>#REF!</f>
        <v>#REF!</v>
      </c>
      <c r="E48" s="10"/>
      <c r="F48" s="13" t="s">
        <v>59</v>
      </c>
    </row>
    <row r="49" spans="1:6" ht="15" customHeight="1">
      <c r="A49" s="9" t="s">
        <v>16</v>
      </c>
      <c r="B49" s="15" t="e">
        <f>#REF!</f>
        <v>#REF!</v>
      </c>
      <c r="C49" s="15"/>
      <c r="D49" s="15" t="e">
        <f>#REF!</f>
        <v>#REF!</v>
      </c>
      <c r="E49" s="10"/>
      <c r="F49" s="13"/>
    </row>
    <row r="50" spans="1:6" ht="15" customHeight="1">
      <c r="A50" s="9" t="s">
        <v>17</v>
      </c>
      <c r="B50" s="15" t="e">
        <f>#REF!+#REF!</f>
        <v>#REF!</v>
      </c>
      <c r="C50" s="15"/>
      <c r="D50" s="15" t="e">
        <f>#REF!+#REF!</f>
        <v>#REF!</v>
      </c>
      <c r="E50" s="10"/>
      <c r="F50" s="13"/>
    </row>
    <row r="51" spans="1:6" ht="15" customHeight="1">
      <c r="A51" s="2" t="s">
        <v>18</v>
      </c>
      <c r="B51" s="15" t="e">
        <f>#REF!+#REF!+#REF!</f>
        <v>#REF!</v>
      </c>
      <c r="C51" s="15"/>
      <c r="D51" s="15" t="e">
        <f>#REF!+#REF!+#REF!</f>
        <v>#REF!</v>
      </c>
      <c r="E51" s="10"/>
      <c r="F51" s="13"/>
    </row>
    <row r="52" spans="1:6" ht="15" customHeight="1">
      <c r="A52" s="2" t="s">
        <v>19</v>
      </c>
      <c r="B52" s="15" t="e">
        <f>#REF!</f>
        <v>#REF!</v>
      </c>
      <c r="C52" s="15"/>
      <c r="D52" s="15" t="e">
        <f>#REF!</f>
        <v>#REF!</v>
      </c>
      <c r="E52" s="10"/>
      <c r="F52" s="13"/>
    </row>
    <row r="53" spans="1:6" ht="15" customHeight="1">
      <c r="A53" s="31" t="s">
        <v>44</v>
      </c>
      <c r="B53" s="32">
        <v>2500</v>
      </c>
      <c r="C53" s="15"/>
      <c r="D53" s="15"/>
      <c r="E53" s="10"/>
      <c r="F53" s="13"/>
    </row>
    <row r="54" spans="1:6" ht="15" customHeight="1">
      <c r="A54" s="31" t="s">
        <v>45</v>
      </c>
      <c r="B54" s="32">
        <v>3000</v>
      </c>
      <c r="C54" s="15"/>
      <c r="D54" s="15"/>
      <c r="E54" s="10"/>
      <c r="F54" s="13"/>
    </row>
    <row r="55" spans="1:6" ht="15" customHeight="1">
      <c r="A55" s="27" t="s">
        <v>38</v>
      </c>
      <c r="B55" s="15" t="e">
        <f>SUM(#REF!)</f>
        <v>#REF!</v>
      </c>
      <c r="C55" s="15"/>
      <c r="D55" s="15" t="e">
        <f>SUM(#REF!)</f>
        <v>#REF!</v>
      </c>
      <c r="E55" s="10"/>
      <c r="F55" s="13"/>
    </row>
    <row r="56" spans="1:6" ht="15" customHeight="1">
      <c r="A56" s="27" t="s">
        <v>39</v>
      </c>
      <c r="B56" s="15" t="e">
        <f>#REF!+SUM(#REF!)</f>
        <v>#REF!</v>
      </c>
      <c r="C56" s="15"/>
      <c r="D56" s="15" t="e">
        <f>SUM(#REF!)+#REF!</f>
        <v>#REF!</v>
      </c>
      <c r="E56" s="10"/>
      <c r="F56" s="13"/>
    </row>
    <row r="57" spans="1:5" s="3" customFormat="1" ht="15" customHeight="1">
      <c r="A57" s="31" t="s">
        <v>48</v>
      </c>
      <c r="B57" s="32">
        <v>30000</v>
      </c>
      <c r="C57" s="32"/>
      <c r="D57" s="32"/>
      <c r="E57" s="33"/>
    </row>
    <row r="58" spans="1:5" s="3" customFormat="1" ht="15" customHeight="1">
      <c r="A58" s="31" t="s">
        <v>46</v>
      </c>
      <c r="B58" s="32">
        <v>7000</v>
      </c>
      <c r="C58" s="32"/>
      <c r="D58" s="32"/>
      <c r="E58" s="33"/>
    </row>
    <row r="59" spans="1:5" s="3" customFormat="1" ht="15" customHeight="1">
      <c r="A59" s="31" t="s">
        <v>47</v>
      </c>
      <c r="B59" s="32">
        <v>2000</v>
      </c>
      <c r="C59" s="32"/>
      <c r="D59" s="32"/>
      <c r="E59" s="33"/>
    </row>
    <row r="60" spans="1:6" ht="15" customHeight="1">
      <c r="A60" s="27" t="s">
        <v>40</v>
      </c>
      <c r="B60" s="15" t="e">
        <f>#REF!+#REF!</f>
        <v>#REF!</v>
      </c>
      <c r="C60" s="15"/>
      <c r="D60" s="15" t="e">
        <f>#REF!+#REF!</f>
        <v>#REF!</v>
      </c>
      <c r="E60" s="10"/>
      <c r="F60" s="20"/>
    </row>
    <row r="61" spans="1:6" ht="15" customHeight="1">
      <c r="A61" s="29" t="s">
        <v>54</v>
      </c>
      <c r="B61" s="15" t="e">
        <f>#REF!</f>
        <v>#REF!</v>
      </c>
      <c r="D61" s="15" t="e">
        <f>#REF!</f>
        <v>#REF!</v>
      </c>
      <c r="E61" s="10"/>
      <c r="F61" s="20"/>
    </row>
    <row r="62" spans="1:6" ht="15" customHeight="1">
      <c r="A62" s="29" t="s">
        <v>41</v>
      </c>
      <c r="B62" s="15" t="e">
        <f>#REF!+#REF!+#REF!</f>
        <v>#REF!</v>
      </c>
      <c r="C62" s="15"/>
      <c r="D62" s="15" t="e">
        <f>#REF!+#REF!+#REF!</f>
        <v>#REF!</v>
      </c>
      <c r="E62" s="10"/>
      <c r="F62" s="13"/>
    </row>
    <row r="63" spans="1:6" ht="15" customHeight="1">
      <c r="A63" s="27" t="s">
        <v>42</v>
      </c>
      <c r="B63" s="15" t="e">
        <f>#REF!+#REF!+#REF!+#REF!+#REF!+#REF!+#REF!</f>
        <v>#REF!</v>
      </c>
      <c r="C63" s="15"/>
      <c r="D63" s="15" t="e">
        <f>SUM(#REF!)</f>
        <v>#REF!</v>
      </c>
      <c r="E63" s="10"/>
      <c r="F63" s="20"/>
    </row>
    <row r="64" spans="1:6" ht="15" customHeight="1">
      <c r="A64" s="27" t="s">
        <v>43</v>
      </c>
      <c r="B64" s="15"/>
      <c r="C64" s="15"/>
      <c r="D64" s="15" t="e">
        <f>#REF!</f>
        <v>#REF!</v>
      </c>
      <c r="E64" s="10"/>
      <c r="F64" s="13" t="s">
        <v>20</v>
      </c>
    </row>
    <row r="65" spans="1:6" ht="15" customHeight="1">
      <c r="A65" s="27"/>
      <c r="B65" s="15"/>
      <c r="C65" s="15"/>
      <c r="D65" s="15"/>
      <c r="E65" s="10"/>
      <c r="F65" s="13"/>
    </row>
    <row r="66" spans="1:6" ht="15" customHeight="1">
      <c r="A66" s="9"/>
      <c r="B66" s="15"/>
      <c r="C66" s="15"/>
      <c r="D66" s="15"/>
      <c r="E66" s="10"/>
      <c r="F66" s="13"/>
    </row>
    <row r="67" spans="1:6" ht="15" customHeight="1">
      <c r="A67" s="6" t="s">
        <v>21</v>
      </c>
      <c r="B67" s="24" t="e">
        <f>SUM(B22:B66)-B35-B32-B59-B58-B57-B54-B53</f>
        <v>#REF!</v>
      </c>
      <c r="C67" s="24"/>
      <c r="D67" s="24" t="e">
        <f>SUM(D22:D64)-D35-D32</f>
        <v>#REF!</v>
      </c>
      <c r="E67" s="24"/>
      <c r="F67" s="13" t="s">
        <v>22</v>
      </c>
    </row>
    <row r="68" spans="1:6" ht="15" customHeight="1">
      <c r="A68" s="6"/>
      <c r="B68" s="24"/>
      <c r="C68" s="24"/>
      <c r="D68" s="24"/>
      <c r="E68" s="24"/>
      <c r="F68" s="13"/>
    </row>
    <row r="69" spans="1:6" ht="15" customHeight="1">
      <c r="A69" s="2" t="s">
        <v>82</v>
      </c>
      <c r="B69" s="10" t="e">
        <f>B35+SUM(B37:B66)-B57-B58-B59-B53-B54</f>
        <v>#REF!</v>
      </c>
      <c r="C69" s="10"/>
      <c r="D69" s="10" t="e">
        <f>D35+SUM(D37:D64)</f>
        <v>#REF!</v>
      </c>
      <c r="E69" s="24"/>
      <c r="F69" s="13" t="s">
        <v>23</v>
      </c>
    </row>
    <row r="70" spans="2:6" ht="15" customHeight="1">
      <c r="B70" s="22" t="s">
        <v>1</v>
      </c>
      <c r="C70" s="22"/>
      <c r="D70" s="22" t="s">
        <v>2</v>
      </c>
      <c r="E70" s="5"/>
      <c r="F70" s="23" t="s">
        <v>4</v>
      </c>
    </row>
    <row r="71" spans="1:6" ht="15" customHeight="1">
      <c r="A71" s="2" t="s">
        <v>84</v>
      </c>
      <c r="B71" s="10" t="e">
        <f>B69</f>
        <v>#REF!</v>
      </c>
      <c r="C71" s="10"/>
      <c r="D71" s="10" t="e">
        <f>D69</f>
        <v>#REF!</v>
      </c>
      <c r="E71" s="24"/>
      <c r="F71" s="13"/>
    </row>
    <row r="72" spans="2:6" ht="15" customHeight="1">
      <c r="B72" s="24"/>
      <c r="C72" s="24"/>
      <c r="D72" s="24"/>
      <c r="E72" s="24"/>
      <c r="F72" s="23"/>
    </row>
    <row r="73" spans="1:7" ht="15" customHeight="1">
      <c r="A73" s="6" t="s">
        <v>61</v>
      </c>
      <c r="B73" s="10"/>
      <c r="C73" s="10"/>
      <c r="D73" s="24" t="e">
        <f>B71-D71</f>
        <v>#REF!</v>
      </c>
      <c r="E73" s="24"/>
      <c r="F73" s="25" t="e">
        <f>D73-D74-D75</f>
        <v>#REF!</v>
      </c>
      <c r="G73" s="18"/>
    </row>
    <row r="74" spans="1:6" ht="15" customHeight="1">
      <c r="A74" s="6" t="s">
        <v>24</v>
      </c>
      <c r="B74" s="10"/>
      <c r="C74" s="10"/>
      <c r="D74" s="10" t="e">
        <f>#REF!</f>
        <v>#REF!</v>
      </c>
      <c r="E74" s="10"/>
      <c r="F74" s="13" t="s">
        <v>6</v>
      </c>
    </row>
    <row r="75" spans="1:6" ht="15" customHeight="1">
      <c r="A75" s="6" t="s">
        <v>25</v>
      </c>
      <c r="B75" s="10"/>
      <c r="C75" s="10"/>
      <c r="D75" s="10" t="e">
        <f>#REF!+#REF!+#REF!</f>
        <v>#REF!</v>
      </c>
      <c r="E75" s="10"/>
      <c r="F75" s="13" t="s">
        <v>8</v>
      </c>
    </row>
    <row r="76" spans="1:6" ht="15" customHeight="1">
      <c r="A76" s="6"/>
      <c r="B76" s="10"/>
      <c r="C76" s="10"/>
      <c r="D76" s="10"/>
      <c r="E76" s="10"/>
      <c r="F76" s="25"/>
    </row>
    <row r="77" spans="1:6" ht="15" customHeight="1">
      <c r="A77" s="6" t="s">
        <v>9</v>
      </c>
      <c r="B77" s="10"/>
      <c r="C77" s="10"/>
      <c r="D77" s="10"/>
      <c r="E77" s="10"/>
      <c r="F77" s="25"/>
    </row>
    <row r="78" spans="1:6" ht="15" customHeight="1">
      <c r="A78" s="6" t="s">
        <v>62</v>
      </c>
      <c r="B78" s="10"/>
      <c r="C78" s="10"/>
      <c r="D78" s="10"/>
      <c r="E78" s="10"/>
      <c r="F78" s="13"/>
    </row>
    <row r="79" spans="1:6" ht="15" customHeight="1">
      <c r="A79" s="9" t="s">
        <v>26</v>
      </c>
      <c r="B79" s="10"/>
      <c r="C79" s="10"/>
      <c r="D79" s="10">
        <v>1248.67</v>
      </c>
      <c r="E79" s="10"/>
      <c r="F79" s="13"/>
    </row>
    <row r="80" spans="1:6" ht="15" customHeight="1">
      <c r="A80" s="2" t="s">
        <v>27</v>
      </c>
      <c r="B80" s="10"/>
      <c r="C80" s="10"/>
      <c r="D80" s="10" t="e">
        <f>B11-D64</f>
        <v>#REF!</v>
      </c>
      <c r="E80" s="10"/>
      <c r="F80" s="13"/>
    </row>
    <row r="81" spans="1:6" ht="15" customHeight="1">
      <c r="A81" s="27" t="s">
        <v>35</v>
      </c>
      <c r="B81" s="10"/>
      <c r="C81" s="10"/>
      <c r="D81" s="10">
        <v>6000</v>
      </c>
      <c r="E81" s="10"/>
      <c r="F81" s="13"/>
    </row>
    <row r="82" spans="1:6" ht="15" customHeight="1">
      <c r="A82" s="27" t="s">
        <v>34</v>
      </c>
      <c r="B82" s="10"/>
      <c r="C82" s="10"/>
      <c r="D82" s="10">
        <v>1624.28</v>
      </c>
      <c r="E82" s="10"/>
      <c r="F82" s="13"/>
    </row>
    <row r="83" spans="1:6" ht="15" customHeight="1">
      <c r="A83" s="27" t="s">
        <v>52</v>
      </c>
      <c r="B83" s="10"/>
      <c r="C83" s="10"/>
      <c r="D83" s="10">
        <v>2023.07</v>
      </c>
      <c r="E83" s="10"/>
      <c r="F83" s="13" t="s">
        <v>57</v>
      </c>
    </row>
    <row r="84" spans="1:6" ht="15" customHeight="1">
      <c r="A84" s="2" t="s">
        <v>28</v>
      </c>
      <c r="B84" s="10"/>
      <c r="C84" s="10"/>
      <c r="D84" s="10">
        <v>1404.02</v>
      </c>
      <c r="E84" s="10"/>
      <c r="F84" s="13"/>
    </row>
    <row r="85" spans="1:6" ht="15" customHeight="1">
      <c r="A85" s="28" t="s">
        <v>50</v>
      </c>
      <c r="B85" s="10"/>
      <c r="C85" s="10"/>
      <c r="D85" s="10">
        <v>0</v>
      </c>
      <c r="E85" s="10"/>
      <c r="F85" s="13"/>
    </row>
    <row r="86" spans="1:6" ht="15" customHeight="1">
      <c r="A86" s="27" t="s">
        <v>51</v>
      </c>
      <c r="B86" s="10"/>
      <c r="C86" s="10"/>
      <c r="D86" s="10">
        <v>5000</v>
      </c>
      <c r="E86" s="10"/>
      <c r="F86" s="13"/>
    </row>
    <row r="87" spans="1:6" ht="15" customHeight="1">
      <c r="A87" s="9"/>
      <c r="B87" s="10"/>
      <c r="C87" s="10"/>
      <c r="D87" s="10"/>
      <c r="E87" s="10"/>
      <c r="F87" s="13"/>
    </row>
    <row r="88" spans="1:6" ht="15" customHeight="1">
      <c r="A88" s="9"/>
      <c r="B88" s="10"/>
      <c r="C88" s="10"/>
      <c r="D88" s="10"/>
      <c r="E88" s="10"/>
      <c r="F88" s="13"/>
    </row>
    <row r="89" spans="1:6" ht="15" customHeight="1">
      <c r="A89" s="6" t="s">
        <v>29</v>
      </c>
      <c r="B89" s="10"/>
      <c r="C89" s="10"/>
      <c r="D89" s="24" t="e">
        <f>D74+D75</f>
        <v>#REF!</v>
      </c>
      <c r="E89" s="24"/>
      <c r="F89" s="13" t="s">
        <v>30</v>
      </c>
    </row>
    <row r="90" spans="2:5" ht="15" customHeight="1">
      <c r="B90" s="10"/>
      <c r="C90" s="10"/>
      <c r="D90" s="10"/>
      <c r="E90" s="10"/>
    </row>
    <row r="91" spans="1:6" ht="15" customHeight="1">
      <c r="A91" s="6" t="s">
        <v>0</v>
      </c>
      <c r="B91" s="24" t="e">
        <f>B67+B19</f>
        <v>#REF!</v>
      </c>
      <c r="C91" s="24"/>
      <c r="D91" s="24" t="e">
        <f>D89+D69</f>
        <v>#REF!</v>
      </c>
      <c r="E91" s="24"/>
      <c r="F91" s="26"/>
    </row>
    <row r="93" ht="15" customHeight="1">
      <c r="A93" s="27" t="s">
        <v>58</v>
      </c>
    </row>
    <row r="95" spans="1:2" ht="15" customHeight="1">
      <c r="A95"/>
      <c r="B95"/>
    </row>
    <row r="97" spans="1:2" ht="15" customHeight="1">
      <c r="A97" s="27" t="s">
        <v>36</v>
      </c>
      <c r="B97" s="2" t="s">
        <v>31</v>
      </c>
    </row>
    <row r="98" spans="1:2" ht="15" customHeight="1">
      <c r="A98" s="9" t="s">
        <v>32</v>
      </c>
      <c r="B98" s="2" t="s">
        <v>33</v>
      </c>
    </row>
  </sheetData>
  <sheetProtection/>
  <printOptions/>
  <pageMargins left="0" right="0" top="0.7480314960629921" bottom="0.7480314960629921" header="0.31496062992125984" footer="0.3149606299212598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T_Wittje</cp:lastModifiedBy>
  <cp:lastPrinted>2013-03-12T14:36:54Z</cp:lastPrinted>
  <dcterms:created xsi:type="dcterms:W3CDTF">2009-04-26T16:18:55Z</dcterms:created>
  <dcterms:modified xsi:type="dcterms:W3CDTF">2013-03-25T14:12:01Z</dcterms:modified>
  <cp:category/>
  <cp:version/>
  <cp:contentType/>
  <cp:contentStatus/>
</cp:coreProperties>
</file>